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firstSheet="5" activeTab="5"/>
  </bookViews>
  <sheets>
    <sheet name="Title Page" sheetId="1" r:id="rId1"/>
    <sheet name="Rank Order" sheetId="2" r:id="rId2"/>
    <sheet name="By region" sheetId="3" r:id="rId3"/>
    <sheet name="Subregions" sheetId="4" r:id="rId4"/>
    <sheet name="Chart1" sheetId="5" r:id="rId5"/>
    <sheet name="nthru region" sheetId="6" r:id="rId6"/>
    <sheet name="All Data" sheetId="7" r:id="rId7"/>
    <sheet name="HPI over time (1)" sheetId="8" r:id="rId8"/>
    <sheet name="HPI over time (2)" sheetId="9" r:id="rId9"/>
    <sheet name="Traffic Lights" sheetId="10" r:id="rId10"/>
    <sheet name="nthru" sheetId="11" r:id="rId11"/>
    <sheet name="Sheet2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6" hidden="1">'All Data'!$B$9:$M$152</definedName>
    <definedName name="allCos">'[3]Income Group Histogram'!$AB$8:$AB$141</definedName>
    <definedName name="base_datafiles">'[2]000 - world - 1961'!$W$34:$W$43</definedName>
    <definedName name="CntryDisp">'[2]000 - world - 1961'!$B$13</definedName>
    <definedName name="CONST_CarbonInCO2">'[2]000 - world - 1961'!$C$781</definedName>
    <definedName name="Country">'[2]000 - world - 1961'!$B$12</definedName>
    <definedName name="CROPLAND_TIER">'[2]000 - world - 1961'!$Y$65</definedName>
    <definedName name="DB_RAWDATASHEET">'[4]CTPrices'!#REF!</definedName>
    <definedName name="EFPREF_COASTTROPHEFFY">'[2]000 - world - 1961'!$D$57</definedName>
    <definedName name="EFPREF_CSEQ">'[2]000 - world - 1961'!$B$51</definedName>
    <definedName name="EFPREF_FORESTDATA_SOURCE">'[2]000 - world - 1961'!$D$54</definedName>
    <definedName name="EFPREF_FRAFORSTLIMIT">'[2]000 - world - 1961'!$D$56</definedName>
    <definedName name="EFPREF_FUELWOODFROMFOREST">'[2]000 - world - 1961'!#REF!</definedName>
    <definedName name="EFPREF_LIMITFORSTWOOD">'[2]000 - world - 1961'!$D$55</definedName>
    <definedName name="EFPREF_OPEN_INVISIBLE">'[2]000 - world - 1961'!$Y$46</definedName>
    <definedName name="EFPREF_OPEN_READONLY">'[2]000 - world - 1961'!$Y$47</definedName>
    <definedName name="EFPREF_OPENALLFAO">'[2]000 - world - 1961'!$Y$48</definedName>
    <definedName name="EFPREF_TBFRA_OR_FRA_FORESTDATA">'[2]000 - world - 1961'!$D$54</definedName>
    <definedName name="EFPREF_USE_AWSFORESTLIMIT">'[2]000 - world - 1961'!$D$55</definedName>
    <definedName name="EFPREF_USE_HAORGHA">'[2]000 - world - 1961'!$B$47</definedName>
    <definedName name="EFPREF_USE_IMFORWBGDP">'[2]000 - world - 1961'!$D$58</definedName>
    <definedName name="EFPREF_USE_MCF">'[2]000 - world - 1961'!$B$49</definedName>
    <definedName name="EFPREF_USE_WORLD_YIELDS">'[2]000 - world - 1961'!$B$48</definedName>
    <definedName name="EFPREF_USEGLOBALYIELDS">'[2]000 - world - 1961'!$B$48</definedName>
    <definedName name="EFUI_CALCPREFS">'[2]000 - world - 1961'!$A$52</definedName>
    <definedName name="EFUI_COUNTRYNAME">'[2]000 - world - 1961'!$B$8</definedName>
    <definedName name="EFUI_DATAFILES">'[2]000 - world - 1961'!$W$34:$W$45</definedName>
    <definedName name="EFUI_FAODATAFILE">'[2]000 - world - 1961'!$W$34</definedName>
    <definedName name="FAOSTAT_country_code">'[2]000 - world - 1961'!$B$14</definedName>
    <definedName name="FISH_FISHSTAT_ENDYEAR">'[2]000 - world - 1961'!$A$1641</definedName>
    <definedName name="FISH_FISHSTAT_STARTYEAR">'[2]000 - world - 1961'!#REF!</definedName>
    <definedName name="FISH_FISHSTAT_YROFFSET">'[2]000 - world - 1961'!#REF!</definedName>
    <definedName name="FISH_FISHSTAT_YROFFSET2">'[2]000 - world - 1961'!#REF!</definedName>
    <definedName name="GDP">'[2]000 - world - 1961'!$B$22</definedName>
    <definedName name="GFN_BUTTONLABELS">'[4]Main'!#REF!</definedName>
    <definedName name="HiInCos">'[3]Income Group Histogram'!$X$8:$Y$33</definedName>
    <definedName name="itemArr">'[3]Data'!$B$2:$B$24977</definedName>
    <definedName name="LowInCos">'[3]Income Group Histogram'!$Y$8:$Z$64</definedName>
    <definedName name="MidInCos">'[3]Income Group Histogram'!$Z$8:$AA$68</definedName>
    <definedName name="nameArr">'[3]Data'!$A$2:$A$24977</definedName>
    <definedName name="pop">'[2]000 - world - 1961'!$B$17</definedName>
    <definedName name="pop_world">'[2]000 - world - 1961'!$B$20</definedName>
    <definedName name="popArr">'[3]Data'!$E$2:$E$24977</definedName>
    <definedName name="Query1">'[1]biocap'!$A$1:$C$25</definedName>
    <definedName name="SYS_DBFILENAME">#REF!</definedName>
    <definedName name="TABLE_EQFACTORS">'[2]000 - world - 1961'!$A$1250:$E$1263</definedName>
    <definedName name="TABLE_YIELDFACS">'[2]000 - world - 1961'!$A$1225:$E$1236</definedName>
    <definedName name="TOC">'[2]000 - world - 1961'!$D$9</definedName>
    <definedName name="TOC_ANIMALPRODUCTS">'[2]000 - world - 1961'!$A$191</definedName>
    <definedName name="TOC_ANIMALPRODUCTS_BREAKOUT">'[2]000 - world - 1961'!$A$297</definedName>
    <definedName name="TOC_ANIMALPRODUCTS_FROMFEED">'[2]000 - world - 1961'!$A$220</definedName>
    <definedName name="TOC_ANIMALPRODUCTS_PASTURE">'[2]000 - world - 1961'!$A$385</definedName>
    <definedName name="TOC_BUILT">'[2]000 - world - 1961'!$A$1071</definedName>
    <definedName name="TOC_CROPLAND">'[2]000 - world - 1961'!$A$64</definedName>
    <definedName name="TOC_ENERGY">'[2]000 - world - 1961'!$A$720</definedName>
    <definedName name="TOC_ENERGY_BIOMASS">'[2]000 - world - 1961'!$A$1031</definedName>
    <definedName name="TOC_ENERGY_ENERGYUSE">'[2]000 - world - 1961'!$A$721</definedName>
    <definedName name="TOC_ENERGY_FOOTPRINT">'[2]000 - world - 1961'!$A$809</definedName>
    <definedName name="TOC_ENERGY_OCEANFLUX">'[2]000 - world - 1961'!$A$854</definedName>
    <definedName name="TOC_ENERGYINTRADE">'[2]000 - world - 1961'!$A$876</definedName>
    <definedName name="TOC_EQ">'[2]000 - world - 1961'!$A$1242</definedName>
    <definedName name="TOC_FISHINGGROUNDS">'[2]000 - world - 1961'!$A$475</definedName>
    <definedName name="TOC_FOOTPRINT">'[2]000 - world - 1961'!$G$8</definedName>
    <definedName name="TOC_FOOTPRINT_1kGHA">'[2]000 - world - 1961'!$O$8</definedName>
    <definedName name="TOC_FOREST">'[2]000 - world - 1961'!$A$608</definedName>
    <definedName name="TOC_FOREST_AREA">'[2]000 - world - 1961'!$A$643</definedName>
    <definedName name="TOC_FOREST_PRODUCTS">'[2]000 - world - 1961'!$A$609</definedName>
    <definedName name="TOC_HOME">'[2]000 - world - 1961'!$A$7</definedName>
    <definedName name="TOC_LANDUSE">'[2]000 - world - 1961'!$A$1094</definedName>
    <definedName name="TOC_LANDUSE_DETAILED">'[2]000 - world - 1961'!$A$1177</definedName>
    <definedName name="TOC_LANDUSE_OVERVIEW">'[2]000 - world - 1961'!$A$1095</definedName>
    <definedName name="TOC_LIBRARY">'[2]000 - world - 1961'!$A$1712</definedName>
    <definedName name="TOC_OTHTOOLS_END">'[4]Main'!#REF!</definedName>
    <definedName name="TOC_PASTURE">'[2]000 - world - 1961'!$A$281</definedName>
    <definedName name="TOC_REFERENCES">'[2]000 - world - 1961'!$A$1501</definedName>
    <definedName name="TOC_REFS_TABLE">'[2]000 - world - 1961'!$A$1503:$A$1595</definedName>
    <definedName name="TOC_RESULTS">'[2]000 - world - 1961'!$A$1268</definedName>
    <definedName name="TOC_RESULTS_BIOCAPACITY">'[2]000 - world - 1961'!$A$1328</definedName>
    <definedName name="TOC_RESULTS_EF">'[2]000 - world - 1961'!$A$1304</definedName>
    <definedName name="TOC_YIELDS">'[2]000 - world - 1961'!$A$1221</definedName>
    <definedName name="totalArr">'[3]Data'!$R$2:$R$24977</definedName>
    <definedName name="year">'[2]000 - world - 1961'!$B$9</definedName>
    <definedName name="YEAR_OFST">'[2]000 - world - 1961'!#REF!</definedName>
    <definedName name="yearArr">'[3]Data'!$C$2:$C$24977</definedName>
  </definedNames>
  <calcPr fullCalcOnLoad="1"/>
</workbook>
</file>

<file path=xl/comments2.xml><?xml version="1.0" encoding="utf-8"?>
<comments xmlns="http://schemas.openxmlformats.org/spreadsheetml/2006/main">
  <authors>
    <author>saamah abdallah</author>
  </authors>
  <commentList>
    <comment ref="C8" authorId="0">
      <text>
        <r>
          <rPr>
            <b/>
            <sz val="8"/>
            <rFont val="Tahoma"/>
            <family val="2"/>
          </rPr>
          <t>see [Subregions] for key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saamah abdallah</author>
  </authors>
  <commentList>
    <comment ref="C8" authorId="0">
      <text>
        <r>
          <rPr>
            <b/>
            <sz val="8"/>
            <rFont val="Tahoma"/>
            <family val="2"/>
          </rPr>
          <t>see [Subregions] for key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saamah abdallah</author>
  </authors>
  <commentList>
    <comment ref="D9" authorId="0">
      <text>
        <r>
          <rPr>
            <b/>
            <sz val="8"/>
            <rFont val="Tahoma"/>
            <family val="2"/>
          </rPr>
          <t>see [Subregions] for key</t>
        </r>
      </text>
    </comment>
  </commentList>
</comments>
</file>

<file path=xl/sharedStrings.xml><?xml version="1.0" encoding="utf-8"?>
<sst xmlns="http://schemas.openxmlformats.org/spreadsheetml/2006/main" count="2113" uniqueCount="409">
  <si>
    <t>code</t>
  </si>
  <si>
    <t>country</t>
  </si>
  <si>
    <t>Life Sat</t>
  </si>
  <si>
    <t>Life Exp</t>
  </si>
  <si>
    <t>EF</t>
  </si>
  <si>
    <t>HLY</t>
  </si>
  <si>
    <t>HDI</t>
  </si>
  <si>
    <t>Sierra Leone</t>
  </si>
  <si>
    <t>Malawi</t>
  </si>
  <si>
    <t>Tanzania</t>
  </si>
  <si>
    <t>Burundi</t>
  </si>
  <si>
    <t>Congo, Dem. Rep. of the</t>
  </si>
  <si>
    <t>Ethiopia</t>
  </si>
  <si>
    <t>Madagascar</t>
  </si>
  <si>
    <t>Niger</t>
  </si>
  <si>
    <t>Zambia</t>
  </si>
  <si>
    <t>Yemen</t>
  </si>
  <si>
    <t>Congo</t>
  </si>
  <si>
    <t>Mali</t>
  </si>
  <si>
    <t>Kenya</t>
  </si>
  <si>
    <t>Nigeria</t>
  </si>
  <si>
    <t>Central African Republic</t>
  </si>
  <si>
    <t>Tajikistan</t>
  </si>
  <si>
    <t>Benin</t>
  </si>
  <si>
    <t>Mozambique</t>
  </si>
  <si>
    <t>Burkina Faso</t>
  </si>
  <si>
    <t>Chad</t>
  </si>
  <si>
    <t>Rwanda</t>
  </si>
  <si>
    <t>Nepal</t>
  </si>
  <si>
    <t>Uganda</t>
  </si>
  <si>
    <t>Moldova</t>
  </si>
  <si>
    <t>Burma</t>
  </si>
  <si>
    <t>Senegal</t>
  </si>
  <si>
    <t>Togo</t>
  </si>
  <si>
    <t>Haiti</t>
  </si>
  <si>
    <t>Uzbekistan</t>
  </si>
  <si>
    <t>Kyrgyzstan</t>
  </si>
  <si>
    <t>Laos</t>
  </si>
  <si>
    <t>Mauritania</t>
  </si>
  <si>
    <t>Bangladesh</t>
  </si>
  <si>
    <t>Mongolia</t>
  </si>
  <si>
    <t>Sudan</t>
  </si>
  <si>
    <t>Bhutan</t>
  </si>
  <si>
    <t>Cambodia</t>
  </si>
  <si>
    <t>Djibouti</t>
  </si>
  <si>
    <t>Pakistan</t>
  </si>
  <si>
    <t>Guinea</t>
  </si>
  <si>
    <t>Cameroon</t>
  </si>
  <si>
    <t>Ghana</t>
  </si>
  <si>
    <t>Palestine</t>
  </si>
  <si>
    <t>Angola</t>
  </si>
  <si>
    <t>Zimbabwe</t>
  </si>
  <si>
    <t>Vietnam</t>
  </si>
  <si>
    <t>Bolivia</t>
  </si>
  <si>
    <t>Georgia</t>
  </si>
  <si>
    <t>Honduras</t>
  </si>
  <si>
    <t>India</t>
  </si>
  <si>
    <t>Nicaragua</t>
  </si>
  <si>
    <t>Indonesia</t>
  </si>
  <si>
    <t>Syria</t>
  </si>
  <si>
    <t>Azerbaijan</t>
  </si>
  <si>
    <t>Ecuador</t>
  </si>
  <si>
    <t>Armenia</t>
  </si>
  <si>
    <t>Sri Lanka</t>
  </si>
  <si>
    <t>Egypt</t>
  </si>
  <si>
    <t>Morocco</t>
  </si>
  <si>
    <t>Jamaica</t>
  </si>
  <si>
    <t>Guatemala</t>
  </si>
  <si>
    <t>Guyana</t>
  </si>
  <si>
    <t>Jordan</t>
  </si>
  <si>
    <t>Philippines</t>
  </si>
  <si>
    <t>Albania</t>
  </si>
  <si>
    <t>Paraguay</t>
  </si>
  <si>
    <t>El Salvador</t>
  </si>
  <si>
    <t>Venezuela</t>
  </si>
  <si>
    <t>China</t>
  </si>
  <si>
    <t>Lebanon</t>
  </si>
  <si>
    <t>Peru</t>
  </si>
  <si>
    <t>Cuba</t>
  </si>
  <si>
    <t>Ukraine</t>
  </si>
  <si>
    <t>Bosnia and Herzegovina</t>
  </si>
  <si>
    <t>Belarus</t>
  </si>
  <si>
    <t>Algeria</t>
  </si>
  <si>
    <t>Namibia</t>
  </si>
  <si>
    <t>Kazakhstan</t>
  </si>
  <si>
    <t>Colombia</t>
  </si>
  <si>
    <t>Turkey</t>
  </si>
  <si>
    <t>Macedonia</t>
  </si>
  <si>
    <t>Dominican Republic</t>
  </si>
  <si>
    <t>Panama</t>
  </si>
  <si>
    <t>Belize</t>
  </si>
  <si>
    <t>Iran</t>
  </si>
  <si>
    <t>Tunisia</t>
  </si>
  <si>
    <t>Romania</t>
  </si>
  <si>
    <t>Thailand</t>
  </si>
  <si>
    <t>Bulgaria</t>
  </si>
  <si>
    <t>Brazil</t>
  </si>
  <si>
    <t>Uruguay</t>
  </si>
  <si>
    <t>Botswana</t>
  </si>
  <si>
    <t>Mexico</t>
  </si>
  <si>
    <t>Russia</t>
  </si>
  <si>
    <t>Malaysia</t>
  </si>
  <si>
    <t>Costa Rica</t>
  </si>
  <si>
    <t>Latvia</t>
  </si>
  <si>
    <t>Chile</t>
  </si>
  <si>
    <t>South Africa</t>
  </si>
  <si>
    <t>Trinidad and Tobago</t>
  </si>
  <si>
    <t>Croatia</t>
  </si>
  <si>
    <t>Poland</t>
  </si>
  <si>
    <t>Lithuania</t>
  </si>
  <si>
    <t>Argentina</t>
  </si>
  <si>
    <t>Saudi Arabia</t>
  </si>
  <si>
    <t>Slovakia</t>
  </si>
  <si>
    <t>Estonia</t>
  </si>
  <si>
    <t>Hungary</t>
  </si>
  <si>
    <t>Czech Republic</t>
  </si>
  <si>
    <t>Malta</t>
  </si>
  <si>
    <t>Korea</t>
  </si>
  <si>
    <t>Kuwait</t>
  </si>
  <si>
    <t>Portugal</t>
  </si>
  <si>
    <t>Cyprus</t>
  </si>
  <si>
    <t>Slovenia</t>
  </si>
  <si>
    <t>Greece</t>
  </si>
  <si>
    <t>Israel</t>
  </si>
  <si>
    <t>Spain</t>
  </si>
  <si>
    <t>United Arab Emirates</t>
  </si>
  <si>
    <t>New Zealand</t>
  </si>
  <si>
    <t>Singapore</t>
  </si>
  <si>
    <t>Sweden</t>
  </si>
  <si>
    <t>Italy</t>
  </si>
  <si>
    <t>United Kingdom</t>
  </si>
  <si>
    <t>Hong Kong</t>
  </si>
  <si>
    <t>Finland</t>
  </si>
  <si>
    <t>France</t>
  </si>
  <si>
    <t>Germany</t>
  </si>
  <si>
    <t>Japan</t>
  </si>
  <si>
    <t>Belgium</t>
  </si>
  <si>
    <t>Netherlands</t>
  </si>
  <si>
    <t>Australia</t>
  </si>
  <si>
    <t>Austria</t>
  </si>
  <si>
    <t>Switzerland</t>
  </si>
  <si>
    <t>Canada</t>
  </si>
  <si>
    <t>Iceland</t>
  </si>
  <si>
    <t>Denmark</t>
  </si>
  <si>
    <t>United States of America</t>
  </si>
  <si>
    <t>Norway</t>
  </si>
  <si>
    <t>Ireland</t>
  </si>
  <si>
    <t>Luxembourg</t>
  </si>
  <si>
    <t>average</t>
  </si>
  <si>
    <t>std</t>
  </si>
  <si>
    <t>min</t>
  </si>
  <si>
    <t>max</t>
  </si>
  <si>
    <t>range</t>
  </si>
  <si>
    <t>coefficient of variance</t>
  </si>
  <si>
    <t>1a</t>
  </si>
  <si>
    <t>1b</t>
  </si>
  <si>
    <t>7a</t>
  </si>
  <si>
    <t>7b</t>
  </si>
  <si>
    <t>HPI</t>
  </si>
  <si>
    <t>Region</t>
  </si>
  <si>
    <t>=</t>
  </si>
  <si>
    <t>FORMER COMMUNIST COUNTRIES</t>
  </si>
  <si>
    <t>Traffic Lights Scheme</t>
  </si>
  <si>
    <r>
      <t xml:space="preserve">Life Sat </t>
    </r>
    <r>
      <rPr>
        <sz val="10"/>
        <color indexed="48"/>
        <rFont val="Arial"/>
        <family val="2"/>
      </rPr>
      <t>(0-10)</t>
    </r>
  </si>
  <si>
    <r>
      <t xml:space="preserve">Life Exp </t>
    </r>
    <r>
      <rPr>
        <sz val="10"/>
        <color indexed="48"/>
        <rFont val="Arial"/>
        <family val="2"/>
      </rPr>
      <t>(years)</t>
    </r>
  </si>
  <si>
    <r>
      <t xml:space="preserve">Footprint </t>
    </r>
    <r>
      <rPr>
        <sz val="10"/>
        <color indexed="48"/>
        <rFont val="Arial"/>
        <family val="2"/>
      </rPr>
      <t>(g ha /cap)</t>
    </r>
  </si>
  <si>
    <r>
      <t xml:space="preserve">GDP per capita </t>
    </r>
    <r>
      <rPr>
        <sz val="10"/>
        <color indexed="48"/>
        <rFont val="Arial"/>
        <family val="2"/>
      </rPr>
      <t>($ PPP)</t>
    </r>
  </si>
  <si>
    <t>population</t>
  </si>
  <si>
    <t>HPI rank</t>
  </si>
  <si>
    <t>HPI colour code</t>
  </si>
  <si>
    <t>Countries</t>
  </si>
  <si>
    <t>Countries in HPI rank order</t>
  </si>
  <si>
    <t>East Africa</t>
  </si>
  <si>
    <t>West Africa</t>
  </si>
  <si>
    <t>South Asia</t>
  </si>
  <si>
    <t>Wealthy East Asia</t>
  </si>
  <si>
    <t>Australia &amp; NZ</t>
  </si>
  <si>
    <t>North America</t>
  </si>
  <si>
    <t>Western Europe</t>
  </si>
  <si>
    <t>Subregions, in HPI rank order</t>
  </si>
  <si>
    <t>Subregions</t>
  </si>
  <si>
    <t>All 3 green</t>
  </si>
  <si>
    <t>2 green, 1 yellow</t>
  </si>
  <si>
    <t>All 3 yellow</t>
  </si>
  <si>
    <t>Any 1 red</t>
  </si>
  <si>
    <t>2 red, or anything with one blood red</t>
  </si>
  <si>
    <t>Detailed guide</t>
  </si>
  <si>
    <t>1 green, 2 yellow</t>
  </si>
  <si>
    <t>Contents</t>
  </si>
  <si>
    <t>Rank Order - Countries in HPI rank order</t>
  </si>
  <si>
    <t>By region - Countries grouped by region, in HPI rank order</t>
  </si>
  <si>
    <t>Complete data set</t>
  </si>
  <si>
    <t>All Data - Complete data set</t>
  </si>
  <si>
    <t xml:space="preserve">    (for plotting or sorting)</t>
  </si>
  <si>
    <t>[DATA FILE]</t>
  </si>
  <si>
    <t>new economics foundation</t>
  </si>
  <si>
    <t xml:space="preserve">3 Jonathan Street, London, SE11 5NH  </t>
  </si>
  <si>
    <t>t: 020 7820 6300</t>
  </si>
  <si>
    <t>centre for well-being</t>
  </si>
  <si>
    <t>e: well-being@neweconomics.org</t>
  </si>
  <si>
    <t>Component Colours</t>
  </si>
  <si>
    <t>Blood Red</t>
  </si>
  <si>
    <t>Red</t>
  </si>
  <si>
    <t>Amber</t>
  </si>
  <si>
    <t>Green</t>
  </si>
  <si>
    <t>Life Satisfaction</t>
  </si>
  <si>
    <t>Life Expectancy</t>
  </si>
  <si>
    <t>Ecological Footprint (g ha)</t>
  </si>
  <si>
    <t>&gt; 75</t>
  </si>
  <si>
    <t>60 -75</t>
  </si>
  <si>
    <t>&lt; 60</t>
  </si>
  <si>
    <t>&lt; 5.5</t>
  </si>
  <si>
    <t>(countries may be grouped by HPI colour by sorting on column J, which is hidden)</t>
  </si>
  <si>
    <t>Happy Life Years</t>
  </si>
  <si>
    <t>5.5 - 7.0</t>
  </si>
  <si>
    <t>&gt; 7.0</t>
  </si>
  <si>
    <t>&gt;8.4</t>
  </si>
  <si>
    <t>&lt; 2.1</t>
  </si>
  <si>
    <t>2.1 - 4.2</t>
  </si>
  <si>
    <t>4.2 - 8.4</t>
  </si>
  <si>
    <t>&gt; 52.5</t>
  </si>
  <si>
    <t>&lt;33</t>
  </si>
  <si>
    <t>33-52.5</t>
  </si>
  <si>
    <r>
      <t xml:space="preserve">The </t>
    </r>
    <r>
      <rPr>
        <b/>
        <i/>
        <sz val="12"/>
        <color indexed="10"/>
        <rFont val="Comic Sans MS"/>
        <family val="4"/>
      </rPr>
      <t>(un)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Happy Planet Index 2.0</t>
    </r>
  </si>
  <si>
    <t>Why good lives don't have to cost the Earth</t>
  </si>
  <si>
    <t>Iraq</t>
  </si>
  <si>
    <t>Serbia</t>
  </si>
  <si>
    <t>1c</t>
  </si>
  <si>
    <t>2a</t>
  </si>
  <si>
    <t>2b</t>
  </si>
  <si>
    <t>2c</t>
  </si>
  <si>
    <t>2d</t>
  </si>
  <si>
    <t>2e</t>
  </si>
  <si>
    <t>3a</t>
  </si>
  <si>
    <t>3b</t>
  </si>
  <si>
    <t>4a</t>
  </si>
  <si>
    <t>4b</t>
  </si>
  <si>
    <t>4c</t>
  </si>
  <si>
    <t>5a</t>
  </si>
  <si>
    <t>6a</t>
  </si>
  <si>
    <t>6b</t>
  </si>
  <si>
    <t>6c</t>
  </si>
  <si>
    <t>7c</t>
  </si>
  <si>
    <t>LATIN AMERICA &amp; CARIBBEAN</t>
  </si>
  <si>
    <t>WESTERN NATIONS</t>
  </si>
  <si>
    <t>MIDDLE EAST</t>
  </si>
  <si>
    <t>SUB-SAHARAN AFRICA</t>
  </si>
  <si>
    <t>SOUTH ASIA</t>
  </si>
  <si>
    <t>EAST ASIA</t>
  </si>
  <si>
    <t>Population</t>
  </si>
  <si>
    <t>Southern &amp; Central Africa</t>
  </si>
  <si>
    <t>Russia, Ukraine &amp; Belarus</t>
  </si>
  <si>
    <t>Southern Europe</t>
  </si>
  <si>
    <t>Central &amp; Eastern Europe</t>
  </si>
  <si>
    <t>Nordic Europe</t>
  </si>
  <si>
    <t>Middle East / South West Asia</t>
  </si>
  <si>
    <t>Central Asia &amp; Caucuses</t>
  </si>
  <si>
    <t>North Africa</t>
  </si>
  <si>
    <t>South East Asia</t>
  </si>
  <si>
    <t xml:space="preserve">South America </t>
  </si>
  <si>
    <t>Central America, Mexico &amp; Carribean</t>
  </si>
  <si>
    <t>[note that the figures presented here are not directly comparable with those in the other data sets]</t>
  </si>
  <si>
    <t>OECD mean</t>
  </si>
  <si>
    <t>Ecological Footprint</t>
  </si>
  <si>
    <t/>
  </si>
  <si>
    <t>Subregions - Mean scores for subregions</t>
  </si>
  <si>
    <t>HPI in 36 countries in 1990, 2000 and 2005</t>
  </si>
  <si>
    <t>HPI over time (1) - HPI in 36 countries in 1990, 2000 and 2005</t>
  </si>
  <si>
    <t>HPI for 25 current OECD nations, 1961-2005</t>
  </si>
  <si>
    <t>HPI over time (2) - HPI for 25 current OECD nations, 1961-2005</t>
  </si>
  <si>
    <t>Countries in regions, in HPI rank order</t>
  </si>
  <si>
    <t>Traffic lights - Key for how traffic light system works</t>
  </si>
  <si>
    <r>
      <t xml:space="preserve">Please cite as follows: </t>
    </r>
    <r>
      <rPr>
        <sz val="10"/>
        <rFont val="Arial"/>
        <family val="2"/>
      </rPr>
      <t xml:space="preserve">Abdallah S, Thompson S, Michaelson J, Marks N and Steuer N (2009)  </t>
    </r>
    <r>
      <rPr>
        <i/>
        <sz val="10"/>
        <rFont val="Arial"/>
        <family val="2"/>
      </rPr>
      <t>The (un)Happy Planet Index 2.0. Why good lives don't have to cost the Earth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 xml:space="preserve">nef: </t>
    </r>
    <r>
      <rPr>
        <sz val="10"/>
        <rFont val="Arial"/>
        <family val="2"/>
      </rPr>
      <t xml:space="preserve">London)  </t>
    </r>
  </si>
  <si>
    <t>allyearly</t>
  </si>
  <si>
    <t>Afghanistan</t>
  </si>
  <si>
    <t>Andorra</t>
  </si>
  <si>
    <t>Bahamas</t>
  </si>
  <si>
    <t>Bahrain</t>
  </si>
  <si>
    <t>Bosnia Herzegovina</t>
  </si>
  <si>
    <t>Brunei</t>
  </si>
  <si>
    <t>Cape Verde</t>
  </si>
  <si>
    <t>Democratic Republic of Congo</t>
  </si>
  <si>
    <t>Eritrea</t>
  </si>
  <si>
    <t>Faroe Islands</t>
  </si>
  <si>
    <t>French Polynesia</t>
  </si>
  <si>
    <t>Gabon</t>
  </si>
  <si>
    <t>Gambia</t>
  </si>
  <si>
    <t>Gibralter</t>
  </si>
  <si>
    <t>Greenland</t>
  </si>
  <si>
    <t>Ivory Coast</t>
  </si>
  <si>
    <t>Korea  Rep</t>
  </si>
  <si>
    <t>Lesotho</t>
  </si>
  <si>
    <t>Liberia</t>
  </si>
  <si>
    <t>Libya Arab Jamahiriya</t>
  </si>
  <si>
    <t>Liechtenstein</t>
  </si>
  <si>
    <t>Maldives</t>
  </si>
  <si>
    <t>Mauritius</t>
  </si>
  <si>
    <t>Netherlands Antilles</t>
  </si>
  <si>
    <t>Oman</t>
  </si>
  <si>
    <t>Papua New Guinea</t>
  </si>
  <si>
    <t>Qatar</t>
  </si>
  <si>
    <t>Reunion-French Colony</t>
  </si>
  <si>
    <t>San Marino</t>
  </si>
  <si>
    <t>Serbia and Montenegro</t>
  </si>
  <si>
    <t>Seychelles</t>
  </si>
  <si>
    <t>Slovak Republic</t>
  </si>
  <si>
    <t>Somalia</t>
  </si>
  <si>
    <t>Swaziland</t>
  </si>
  <si>
    <t>Taiwan</t>
  </si>
  <si>
    <t>Turkmenistan</t>
  </si>
  <si>
    <t>United States</t>
  </si>
  <si>
    <t>Nthru</t>
  </si>
  <si>
    <t>Africa</t>
  </si>
  <si>
    <t>Balkans</t>
  </si>
  <si>
    <t>Europe</t>
  </si>
  <si>
    <t>Central Asia</t>
  </si>
  <si>
    <t>East Asia</t>
  </si>
  <si>
    <t>Latin America</t>
  </si>
  <si>
    <t>Oceania</t>
  </si>
  <si>
    <t>S.E. Asia</t>
  </si>
  <si>
    <t>Papua New Guinea,pg</t>
  </si>
  <si>
    <t>Paraguay,py</t>
  </si>
  <si>
    <t>Peru,pe</t>
  </si>
  <si>
    <t>Philippines,ph</t>
  </si>
  <si>
    <t>Pitcairn Island,pn</t>
  </si>
  <si>
    <t>Poland,pl</t>
  </si>
  <si>
    <t>Portugal,pt</t>
  </si>
  <si>
    <t>Puerto Rico,pr</t>
  </si>
  <si>
    <t>Qatar,qa</t>
  </si>
  <si>
    <t>Reunion Island,re</t>
  </si>
  <si>
    <t>Romania,ro</t>
  </si>
  <si>
    <t>Russian Federation,ru</t>
  </si>
  <si>
    <t>Rwanda,rw</t>
  </si>
  <si>
    <t>Saint Helena,sh</t>
  </si>
  <si>
    <t>Saint Kitts and Nevis,kn</t>
  </si>
  <si>
    <t>Saint Lucia,lc</t>
  </si>
  <si>
    <t>Saint Pierre and Miquelon,pm</t>
  </si>
  <si>
    <t>Saint Vincent and the Grenadines,vc</t>
  </si>
  <si>
    <t>Samoa,ws</t>
  </si>
  <si>
    <t>San Marino,sm</t>
  </si>
  <si>
    <t>Sao Tome and Principe,st</t>
  </si>
  <si>
    <t>Saudi Arabia,sa</t>
  </si>
  <si>
    <t>Senegal,sn</t>
  </si>
  <si>
    <t>Serbia,rs</t>
  </si>
  <si>
    <t>Seychelles,sc</t>
  </si>
  <si>
    <t>Sierra Leone,sl</t>
  </si>
  <si>
    <t>Singapore,sg</t>
  </si>
  <si>
    <t>Slovak Republic,sk</t>
  </si>
  <si>
    <t>Slovenia,si</t>
  </si>
  <si>
    <t>Solomon Islands,sb</t>
  </si>
  <si>
    <t>Somalia,so</t>
  </si>
  <si>
    <t>South Africa,za</t>
  </si>
  <si>
    <t>South Georgia and the South Sandwich Islands,gs</t>
  </si>
  <si>
    <t>Soviet Union (being phased out),su</t>
  </si>
  <si>
    <t>Spain,es</t>
  </si>
  <si>
    <t>Sri Lanka,lk</t>
  </si>
  <si>
    <t>Sudan,sd</t>
  </si>
  <si>
    <t>Suriname,sr</t>
  </si>
  <si>
    <t>Svalbard and Jan Mayen Islands,sj</t>
  </si>
  <si>
    <t>Swaziland,sz</t>
  </si>
  <si>
    <t>Sweden,se</t>
  </si>
  <si>
    <t>Switzerland,ch</t>
  </si>
  <si>
    <t>Syrian Arab Republic,sy</t>
  </si>
  <si>
    <t>Taiwan,tw</t>
  </si>
  <si>
    <t>Tajikistan,tj</t>
  </si>
  <si>
    <t>Tanzania,tz</t>
  </si>
  <si>
    <t>Thailand,th</t>
  </si>
  <si>
    <t>Timor-Leste,tl</t>
  </si>
  <si>
    <t>Togo,tg</t>
  </si>
  <si>
    <t>Tokelau,tk</t>
  </si>
  <si>
    <t>Tonga,to</t>
  </si>
  <si>
    <t>Trinidad and Tobago,tt</t>
  </si>
  <si>
    <t>Tunisia,tn</t>
  </si>
  <si>
    <t>Turkey,tr</t>
  </si>
  <si>
    <t>Turkmenistan,tm</t>
  </si>
  <si>
    <t>Turks and Caicos Islands,tc</t>
  </si>
  <si>
    <t>Tuvalu,tv</t>
  </si>
  <si>
    <t>Uganda,ug</t>
  </si>
  <si>
    <t>Ukraine,ua</t>
  </si>
  <si>
    <t>United Arab Emirates,ae</t>
  </si>
  <si>
    <t>United Kingdom,gb</t>
  </si>
  <si>
    <t>United Kingdom,uk</t>
  </si>
  <si>
    <t>United States,us</t>
  </si>
  <si>
    <t>United States Minor Outlying Islands,um</t>
  </si>
  <si>
    <t>Uruguay,uy</t>
  </si>
  <si>
    <t>Uzbekistan,uz</t>
  </si>
  <si>
    <t>Vanuatu,vu</t>
  </si>
  <si>
    <t>Venezuela,ve</t>
  </si>
  <si>
    <t>Vietnam,vn</t>
  </si>
  <si>
    <t>"Virgin Islands, British",vg</t>
  </si>
  <si>
    <t>"Virgin Islands, U.S.",vi</t>
  </si>
  <si>
    <t>Wallis and Futuna Islands,wf</t>
  </si>
  <si>
    <t>Western Sahara,eh</t>
  </si>
  <si>
    <t>Yemen,ye</t>
  </si>
  <si>
    <t>Yugoslavia,yu</t>
  </si>
  <si>
    <t>Zambia,zm</t>
  </si>
  <si>
    <t>Zimbabwe,zw</t>
  </si>
  <si>
    <t>#==================================================================================================</t>
  </si>
  <si>
    <t>#This is file /afs/slac.stanford.edu/www/comp/net/mon/countries.tsv</t>
  </si>
  <si>
    <t>#Current as of: Sun Jan 15 00:15:02 2012</t>
  </si>
  <si>
    <t>#Written by Script: /afs/slac/g/scs/net/pinger/bin/write_country_list.</t>
  </si>
  <si>
    <t>#Written on: noric21.slac.stanford.edu</t>
  </si>
  <si>
    <t>#Executing Directory: /u/sf/pinger</t>
  </si>
  <si>
    <t>#User: pinger</t>
  </si>
  <si>
    <t>#Usually run via trscron from pinger@pinger</t>
  </si>
  <si>
    <t>#Data extracted from the Guthrie NODEDETAILS Oracle database.</t>
  </si>
  <si>
    <t>Middle East</t>
  </si>
  <si>
    <t>Eurpoe</t>
  </si>
  <si>
    <t xml:space="preserve"> Rep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</si>
</sst>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  <numFmt numFmtId="185" formatCode="0.00000000"/>
    <numFmt numFmtId="186" formatCode="0.0%"/>
    <numFmt numFmtId="187" formatCode="0.0000E+00"/>
    <numFmt numFmtId="188" formatCode="0.000E+00"/>
    <numFmt numFmtId="189" formatCode="0.0E+00"/>
    <numFmt numFmtId="190" formatCode="0E+00"/>
    <numFmt numFmtId="191" formatCode="0.000000000"/>
    <numFmt numFmtId="192" formatCode="_-* #,##0_-;\-* #,##0_-;_-* &quot;-&quot;??_-;_-@_-"/>
    <numFmt numFmtId="193" formatCode="_-* #,##0.0_-;\-* #,##0.0_-;_-* &quot;-&quot;??_-;_-@_-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name val="Tahoma"/>
      <family val="2"/>
    </font>
    <font>
      <b/>
      <sz val="12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4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Comic Sans MS"/>
      <family val="4"/>
    </font>
    <font>
      <b/>
      <sz val="12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ck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4" fillId="29" borderId="3" applyAlignment="0">
      <protection/>
    </xf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1" borderId="1" applyNumberFormat="0" applyAlignment="0" applyProtection="0"/>
    <xf numFmtId="0" fontId="60" fillId="0" borderId="7" applyNumberFormat="0" applyFill="0" applyAlignment="0" applyProtection="0"/>
    <xf numFmtId="0" fontId="61" fillId="32" borderId="0" applyNumberFormat="0" applyBorder="0" applyAlignment="0" applyProtection="0"/>
    <xf numFmtId="0" fontId="0" fillId="33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4" borderId="0">
      <alignment horizontal="left" vertical="center"/>
      <protection/>
    </xf>
    <xf numFmtId="0" fontId="17" fillId="0" borderId="10">
      <alignment horizontal="left" vertical="center"/>
      <protection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72" fontId="0" fillId="0" borderId="19" xfId="0" applyNumberFormat="1" applyBorder="1" applyAlignment="1">
      <alignment/>
    </xf>
    <xf numFmtId="1" fontId="0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177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" fillId="0" borderId="17" xfId="0" applyFont="1" applyBorder="1" applyAlignment="1">
      <alignment/>
    </xf>
    <xf numFmtId="2" fontId="0" fillId="0" borderId="13" xfId="0" applyNumberForma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Fill="1" applyAlignment="1">
      <alignment horizontal="center"/>
    </xf>
    <xf numFmtId="172" fontId="3" fillId="0" borderId="0" xfId="0" applyNumberFormat="1" applyFont="1" applyAlignment="1">
      <alignment horizontal="center"/>
    </xf>
    <xf numFmtId="172" fontId="5" fillId="35" borderId="20" xfId="0" applyNumberFormat="1" applyFont="1" applyFill="1" applyBorder="1" applyAlignment="1">
      <alignment horizontal="center"/>
    </xf>
    <xf numFmtId="0" fontId="0" fillId="0" borderId="20" xfId="0" applyBorder="1" applyAlignment="1" quotePrefix="1">
      <alignment horizontal="center"/>
    </xf>
    <xf numFmtId="172" fontId="6" fillId="36" borderId="20" xfId="0" applyNumberFormat="1" applyFont="1" applyFill="1" applyBorder="1" applyAlignment="1">
      <alignment horizontal="center"/>
    </xf>
    <xf numFmtId="172" fontId="6" fillId="37" borderId="20" xfId="0" applyNumberFormat="1" applyFont="1" applyFill="1" applyBorder="1" applyAlignment="1">
      <alignment horizontal="center"/>
    </xf>
    <xf numFmtId="172" fontId="6" fillId="38" borderId="20" xfId="0" applyNumberFormat="1" applyFont="1" applyFill="1" applyBorder="1" applyAlignment="1">
      <alignment horizontal="center"/>
    </xf>
    <xf numFmtId="172" fontId="6" fillId="39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11" fillId="40" borderId="0" xfId="0" applyFont="1" applyFill="1" applyBorder="1" applyAlignment="1">
      <alignment horizontal="center"/>
    </xf>
    <xf numFmtId="172" fontId="11" fillId="40" borderId="0" xfId="0" applyNumberFormat="1" applyFont="1" applyFill="1" applyBorder="1" applyAlignment="1">
      <alignment horizontal="center"/>
    </xf>
    <xf numFmtId="0" fontId="12" fillId="4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40" borderId="21" xfId="0" applyFont="1" applyFill="1" applyBorder="1" applyAlignment="1">
      <alignment horizontal="right"/>
    </xf>
    <xf numFmtId="172" fontId="11" fillId="40" borderId="22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1" fontId="6" fillId="0" borderId="22" xfId="0" applyNumberFormat="1" applyFon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172" fontId="3" fillId="0" borderId="24" xfId="0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172" fontId="3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21" xfId="0" applyFont="1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0" fontId="0" fillId="0" borderId="19" xfId="0" applyBorder="1" applyAlignment="1">
      <alignment/>
    </xf>
    <xf numFmtId="172" fontId="0" fillId="0" borderId="17" xfId="0" applyNumberFormat="1" applyBorder="1" applyAlignment="1">
      <alignment/>
    </xf>
    <xf numFmtId="0" fontId="11" fillId="40" borderId="21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40" borderId="26" xfId="0" applyFill="1" applyBorder="1" applyAlignment="1">
      <alignment/>
    </xf>
    <xf numFmtId="172" fontId="11" fillId="40" borderId="27" xfId="0" applyNumberFormat="1" applyFont="1" applyFill="1" applyBorder="1" applyAlignment="1">
      <alignment horizontal="center"/>
    </xf>
    <xf numFmtId="172" fontId="0" fillId="35" borderId="20" xfId="0" applyNumberFormat="1" applyFill="1" applyBorder="1" applyAlignment="1">
      <alignment/>
    </xf>
    <xf numFmtId="172" fontId="0" fillId="41" borderId="20" xfId="0" applyNumberFormat="1" applyFill="1" applyBorder="1" applyAlignment="1">
      <alignment/>
    </xf>
    <xf numFmtId="172" fontId="0" fillId="39" borderId="20" xfId="0" applyNumberFormat="1" applyFill="1" applyBorder="1" applyAlignment="1">
      <alignment/>
    </xf>
    <xf numFmtId="0" fontId="0" fillId="41" borderId="31" xfId="0" applyFill="1" applyBorder="1" applyAlignment="1">
      <alignment/>
    </xf>
    <xf numFmtId="0" fontId="3" fillId="36" borderId="31" xfId="0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35" borderId="31" xfId="0" applyFill="1" applyBorder="1" applyAlignment="1">
      <alignment/>
    </xf>
    <xf numFmtId="172" fontId="5" fillId="38" borderId="31" xfId="0" applyNumberFormat="1" applyFont="1" applyFill="1" applyBorder="1" applyAlignment="1">
      <alignment/>
    </xf>
    <xf numFmtId="0" fontId="0" fillId="39" borderId="31" xfId="0" applyFill="1" applyBorder="1" applyAlignment="1">
      <alignment/>
    </xf>
    <xf numFmtId="0" fontId="0" fillId="41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9" borderId="20" xfId="0" applyFill="1" applyBorder="1" applyAlignment="1">
      <alignment/>
    </xf>
    <xf numFmtId="0" fontId="0" fillId="42" borderId="20" xfId="0" applyFill="1" applyBorder="1" applyAlignment="1">
      <alignment/>
    </xf>
    <xf numFmtId="0" fontId="0" fillId="43" borderId="0" xfId="0" applyFill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43" borderId="0" xfId="0" applyFill="1" applyBorder="1" applyAlignment="1">
      <alignment/>
    </xf>
    <xf numFmtId="0" fontId="18" fillId="43" borderId="0" xfId="0" applyFont="1" applyFill="1" applyBorder="1" applyAlignment="1">
      <alignment horizontal="center"/>
    </xf>
    <xf numFmtId="0" fontId="0" fillId="43" borderId="36" xfId="0" applyFill="1" applyBorder="1" applyAlignment="1">
      <alignment/>
    </xf>
    <xf numFmtId="0" fontId="19" fillId="43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/>
    </xf>
    <xf numFmtId="0" fontId="20" fillId="43" borderId="0" xfId="0" applyFon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0" fillId="43" borderId="37" xfId="0" applyFill="1" applyBorder="1" applyAlignment="1">
      <alignment/>
    </xf>
    <xf numFmtId="0" fontId="0" fillId="43" borderId="10" xfId="0" applyFill="1" applyBorder="1" applyAlignment="1">
      <alignment/>
    </xf>
    <xf numFmtId="49" fontId="0" fillId="43" borderId="10" xfId="0" applyNumberFormat="1" applyFill="1" applyBorder="1" applyAlignment="1">
      <alignment horizontal="center"/>
    </xf>
    <xf numFmtId="0" fontId="0" fillId="43" borderId="38" xfId="0" applyFill="1" applyBorder="1" applyAlignment="1">
      <alignment/>
    </xf>
    <xf numFmtId="0" fontId="8" fillId="43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39" xfId="0" applyFont="1" applyBorder="1" applyAlignment="1">
      <alignment/>
    </xf>
    <xf numFmtId="0" fontId="21" fillId="43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2" xfId="0" applyFont="1" applyBorder="1" applyAlignment="1">
      <alignment horizontal="right"/>
    </xf>
    <xf numFmtId="172" fontId="5" fillId="0" borderId="13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0" fillId="0" borderId="16" xfId="0" applyFill="1" applyBorder="1" applyAlignment="1">
      <alignment/>
    </xf>
    <xf numFmtId="172" fontId="3" fillId="0" borderId="17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0" fillId="41" borderId="40" xfId="0" applyNumberFormat="1" applyFill="1" applyBorder="1" applyAlignment="1">
      <alignment/>
    </xf>
    <xf numFmtId="0" fontId="0" fillId="41" borderId="41" xfId="0" applyFill="1" applyBorder="1" applyAlignment="1">
      <alignment/>
    </xf>
    <xf numFmtId="0" fontId="0" fillId="36" borderId="41" xfId="0" applyFill="1" applyBorder="1" applyAlignment="1">
      <alignment/>
    </xf>
    <xf numFmtId="0" fontId="0" fillId="38" borderId="41" xfId="0" applyFill="1" applyBorder="1" applyAlignment="1">
      <alignment/>
    </xf>
    <xf numFmtId="0" fontId="0" fillId="37" borderId="41" xfId="0" applyFill="1" applyBorder="1" applyAlignment="1">
      <alignment/>
    </xf>
    <xf numFmtId="0" fontId="0" fillId="39" borderId="41" xfId="0" applyFill="1" applyBorder="1" applyAlignment="1">
      <alignment/>
    </xf>
    <xf numFmtId="172" fontId="0" fillId="35" borderId="40" xfId="0" applyNumberFormat="1" applyFill="1" applyBorder="1" applyAlignment="1">
      <alignment/>
    </xf>
    <xf numFmtId="0" fontId="0" fillId="35" borderId="41" xfId="0" applyFill="1" applyBorder="1" applyAlignment="1">
      <alignment/>
    </xf>
    <xf numFmtId="172" fontId="0" fillId="39" borderId="40" xfId="0" applyNumberFormat="1" applyFill="1" applyBorder="1" applyAlignment="1">
      <alignment/>
    </xf>
    <xf numFmtId="172" fontId="0" fillId="41" borderId="42" xfId="0" applyNumberFormat="1" applyFill="1" applyBorder="1" applyAlignment="1">
      <alignment/>
    </xf>
    <xf numFmtId="172" fontId="0" fillId="35" borderId="43" xfId="0" applyNumberFormat="1" applyFill="1" applyBorder="1" applyAlignment="1">
      <alignment/>
    </xf>
    <xf numFmtId="0" fontId="0" fillId="42" borderId="43" xfId="0" applyFill="1" applyBorder="1" applyAlignment="1">
      <alignment/>
    </xf>
    <xf numFmtId="0" fontId="0" fillId="0" borderId="19" xfId="0" applyFill="1" applyBorder="1" applyAlignment="1" quotePrefix="1">
      <alignment horizontal="center"/>
    </xf>
    <xf numFmtId="0" fontId="0" fillId="39" borderId="44" xfId="0" applyFill="1" applyBorder="1" applyAlignment="1">
      <alignment/>
    </xf>
    <xf numFmtId="0" fontId="12" fillId="42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0" borderId="20" xfId="0" applyFill="1" applyBorder="1" applyAlignment="1" quotePrefix="1">
      <alignment horizontal="center"/>
    </xf>
    <xf numFmtId="0" fontId="8" fillId="43" borderId="0" xfId="0" applyFont="1" applyFill="1" applyBorder="1" applyAlignment="1">
      <alignment/>
    </xf>
    <xf numFmtId="0" fontId="7" fillId="4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72" fontId="6" fillId="0" borderId="20" xfId="0" applyNumberFormat="1" applyFont="1" applyFill="1" applyBorder="1" applyAlignment="1">
      <alignment horizontal="center"/>
    </xf>
    <xf numFmtId="172" fontId="6" fillId="44" borderId="20" xfId="0" applyNumberFormat="1" applyFont="1" applyFill="1" applyBorder="1" applyAlignment="1">
      <alignment horizontal="center"/>
    </xf>
    <xf numFmtId="172" fontId="5" fillId="41" borderId="45" xfId="0" applyNumberFormat="1" applyFont="1" applyFill="1" applyBorder="1" applyAlignment="1">
      <alignment/>
    </xf>
    <xf numFmtId="172" fontId="5" fillId="41" borderId="2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72" fontId="5" fillId="0" borderId="20" xfId="0" applyNumberFormat="1" applyFont="1" applyFill="1" applyBorder="1" applyAlignment="1">
      <alignment/>
    </xf>
    <xf numFmtId="0" fontId="11" fillId="40" borderId="0" xfId="0" applyFont="1" applyFill="1" applyBorder="1" applyAlignment="1">
      <alignment horizontal="left"/>
    </xf>
    <xf numFmtId="172" fontId="13" fillId="0" borderId="0" xfId="0" applyNumberFormat="1" applyFont="1" applyBorder="1" applyAlignment="1">
      <alignment horizontal="left"/>
    </xf>
    <xf numFmtId="172" fontId="0" fillId="0" borderId="26" xfId="0" applyNumberFormat="1" applyBorder="1" applyAlignment="1">
      <alignment horizontal="right"/>
    </xf>
    <xf numFmtId="192" fontId="5" fillId="0" borderId="0" xfId="0" applyNumberFormat="1" applyFont="1" applyBorder="1" applyAlignment="1">
      <alignment horizontal="left"/>
    </xf>
    <xf numFmtId="193" fontId="5" fillId="39" borderId="20" xfId="42" applyNumberFormat="1" applyFont="1" applyFill="1" applyBorder="1" applyAlignment="1">
      <alignment/>
    </xf>
    <xf numFmtId="193" fontId="5" fillId="44" borderId="20" xfId="42" applyNumberFormat="1" applyFont="1" applyFill="1" applyBorder="1" applyAlignment="1">
      <alignment/>
    </xf>
    <xf numFmtId="193" fontId="5" fillId="38" borderId="20" xfId="42" applyNumberFormat="1" applyFont="1" applyFill="1" applyBorder="1" applyAlignment="1">
      <alignment/>
    </xf>
    <xf numFmtId="193" fontId="5" fillId="37" borderId="20" xfId="42" applyNumberFormat="1" applyFont="1" applyFill="1" applyBorder="1" applyAlignment="1">
      <alignment/>
    </xf>
    <xf numFmtId="193" fontId="5" fillId="36" borderId="20" xfId="42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24" fillId="40" borderId="21" xfId="0" applyFont="1" applyFill="1" applyBorder="1" applyAlignment="1">
      <alignment horizontal="left"/>
    </xf>
    <xf numFmtId="1" fontId="5" fillId="0" borderId="26" xfId="0" applyNumberFormat="1" applyFont="1" applyBorder="1" applyAlignment="1">
      <alignment horizontal="right"/>
    </xf>
    <xf numFmtId="0" fontId="0" fillId="0" borderId="26" xfId="0" applyFill="1" applyBorder="1" applyAlignment="1">
      <alignment/>
    </xf>
    <xf numFmtId="0" fontId="11" fillId="0" borderId="0" xfId="0" applyFont="1" applyFill="1" applyBorder="1" applyAlignment="1">
      <alignment horizontal="left"/>
    </xf>
    <xf numFmtId="1" fontId="11" fillId="4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0" fontId="0" fillId="0" borderId="46" xfId="0" applyBorder="1" applyAlignment="1">
      <alignment/>
    </xf>
    <xf numFmtId="172" fontId="5" fillId="0" borderId="46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0" fontId="66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43" borderId="0" xfId="0" applyFont="1" applyFill="1" applyBorder="1" applyAlignment="1">
      <alignment horizontal="left" wrapText="1"/>
    </xf>
    <xf numFmtId="0" fontId="21" fillId="43" borderId="0" xfId="0" applyFont="1" applyFill="1" applyBorder="1" applyAlignment="1">
      <alignment horizontal="left" wrapText="1"/>
    </xf>
    <xf numFmtId="172" fontId="11" fillId="4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Green_dec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ectionCalcHeader" xfId="61"/>
    <cellStyle name="SectionHead" xfId="62"/>
    <cellStyle name="SectionSubhead" xfId="63"/>
    <cellStyle name="Title" xfId="64"/>
    <cellStyle name="Total" xfId="65"/>
    <cellStyle name="Warning Text" xfId="66"/>
  </cellStyles>
  <dxfs count="24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6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6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68A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8A6"/>
      <rgbColor rgb="0033CCCC"/>
      <rgbColor rgb="00CC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25"/>
          <c:y val="0.06825"/>
          <c:w val="0.90875"/>
          <c:h val="0.9265"/>
        </c:manualLayout>
      </c:layout>
      <c:bubbleChart>
        <c:varyColors val="0"/>
        <c:ser>
          <c:idx val="0"/>
          <c:order val="0"/>
          <c:tx>
            <c:strRef>
              <c:f>'All Data'!$N$9</c:f>
              <c:strCache>
                <c:ptCount val="1"/>
                <c:pt idx="0">
                  <c:v>Nthru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Data'!$I$10:$I$152</c:f>
              <c:numCache>
                <c:ptCount val="143"/>
                <c:pt idx="0">
                  <c:v>51.22543382712441</c:v>
                </c:pt>
                <c:pt idx="1">
                  <c:v>26.77531592098588</c:v>
                </c:pt>
                <c:pt idx="2">
                  <c:v>24.58144660466762</c:v>
                </c:pt>
                <c:pt idx="3">
                  <c:v>20.85121297058517</c:v>
                </c:pt>
                <c:pt idx="4">
                  <c:v>22.399582282283387</c:v>
                </c:pt>
                <c:pt idx="5">
                  <c:v>21.84222638732446</c:v>
                </c:pt>
                <c:pt idx="6">
                  <c:v>27.22251018880648</c:v>
                </c:pt>
                <c:pt idx="7">
                  <c:v>22.879660355804383</c:v>
                </c:pt>
                <c:pt idx="8">
                  <c:v>34.266947388468786</c:v>
                </c:pt>
                <c:pt idx="9">
                  <c:v>32.43495533597807</c:v>
                </c:pt>
                <c:pt idx="10">
                  <c:v>29.040167168064748</c:v>
                </c:pt>
                <c:pt idx="11">
                  <c:v>40.44342706307227</c:v>
                </c:pt>
                <c:pt idx="12">
                  <c:v>60.32131662545697</c:v>
                </c:pt>
                <c:pt idx="13">
                  <c:v>28.09861340711243</c:v>
                </c:pt>
                <c:pt idx="14">
                  <c:v>37.09801826157607</c:v>
                </c:pt>
                <c:pt idx="15">
                  <c:v>30.25217378627419</c:v>
                </c:pt>
                <c:pt idx="16">
                  <c:v>27.767930540435</c:v>
                </c:pt>
                <c:pt idx="17">
                  <c:v>31.53763757945661</c:v>
                </c:pt>
                <c:pt idx="18">
                  <c:v>34.471205821805306</c:v>
                </c:pt>
                <c:pt idx="19">
                  <c:v>25.770890905369633</c:v>
                </c:pt>
                <c:pt idx="20">
                  <c:v>38.209362746112944</c:v>
                </c:pt>
                <c:pt idx="21">
                  <c:v>56.75259575047146</c:v>
                </c:pt>
                <c:pt idx="22">
                  <c:v>24.610909677822963</c:v>
                </c:pt>
                <c:pt idx="23">
                  <c:v>21.103029920462983</c:v>
                </c:pt>
                <c:pt idx="24">
                  <c:v>26.94047249099398</c:v>
                </c:pt>
                <c:pt idx="25">
                  <c:v>30.345241755950507</c:v>
                </c:pt>
                <c:pt idx="26">
                  <c:v>29.587481839755764</c:v>
                </c:pt>
                <c:pt idx="27">
                  <c:v>38.027724621274594</c:v>
                </c:pt>
                <c:pt idx="28">
                  <c:v>23.08002677241313</c:v>
                </c:pt>
                <c:pt idx="29">
                  <c:v>29.692910806333934</c:v>
                </c:pt>
                <c:pt idx="30">
                  <c:v>28.549897323195143</c:v>
                </c:pt>
                <c:pt idx="31">
                  <c:v>17.790910246872063</c:v>
                </c:pt>
                <c:pt idx="32">
                  <c:v>23.283041190540494</c:v>
                </c:pt>
                <c:pt idx="33">
                  <c:v>54.309056083707716</c:v>
                </c:pt>
                <c:pt idx="34">
                  <c:v>30.20763632988758</c:v>
                </c:pt>
                <c:pt idx="35">
                  <c:v>27.179824341354283</c:v>
                </c:pt>
                <c:pt idx="36">
                  <c:v>16.58759757861335</c:v>
                </c:pt>
                <c:pt idx="37">
                  <c:v>47.90787462140599</c:v>
                </c:pt>
                <c:pt idx="38">
                  <c:v>44.955568812255045</c:v>
                </c:pt>
                <c:pt idx="39">
                  <c:v>42.04460173612541</c:v>
                </c:pt>
                <c:pt idx="40">
                  <c:v>47.22648483106895</c:v>
                </c:pt>
                <c:pt idx="41">
                  <c:v>37.583078632973496</c:v>
                </c:pt>
                <c:pt idx="42">
                  <c:v>32.66433263970376</c:v>
                </c:pt>
                <c:pt idx="43">
                  <c:v>54.078292507839194</c:v>
                </c:pt>
                <c:pt idx="44">
                  <c:v>43.89439002735232</c:v>
                </c:pt>
                <c:pt idx="45">
                  <c:v>44.528187832297725</c:v>
                </c:pt>
                <c:pt idx="46">
                  <c:v>47.62735191977159</c:v>
                </c:pt>
                <c:pt idx="47">
                  <c:v>48.277152571347884</c:v>
                </c:pt>
                <c:pt idx="48">
                  <c:v>41.20855946031664</c:v>
                </c:pt>
                <c:pt idx="49">
                  <c:v>43.596524734274865</c:v>
                </c:pt>
                <c:pt idx="50">
                  <c:v>38.54429196957639</c:v>
                </c:pt>
                <c:pt idx="51">
                  <c:v>47.089532457847014</c:v>
                </c:pt>
                <c:pt idx="52">
                  <c:v>34.951019679412646</c:v>
                </c:pt>
                <c:pt idx="53">
                  <c:v>53.481533998923446</c:v>
                </c:pt>
                <c:pt idx="54">
                  <c:v>50.070142384230685</c:v>
                </c:pt>
                <c:pt idx="55">
                  <c:v>57.10995880947534</c:v>
                </c:pt>
                <c:pt idx="56">
                  <c:v>41.598825776728866</c:v>
                </c:pt>
                <c:pt idx="57">
                  <c:v>43.25348143324367</c:v>
                </c:pt>
                <c:pt idx="58">
                  <c:v>44.4267355071313</c:v>
                </c:pt>
                <c:pt idx="59">
                  <c:v>47.693302448795016</c:v>
                </c:pt>
                <c:pt idx="60">
                  <c:v>35.674119028006494</c:v>
                </c:pt>
                <c:pt idx="61">
                  <c:v>45.36103564421624</c:v>
                </c:pt>
                <c:pt idx="62">
                  <c:v>38.30963964576494</c:v>
                </c:pt>
                <c:pt idx="63">
                  <c:v>35.4675970464689</c:v>
                </c:pt>
                <c:pt idx="64">
                  <c:v>26.419451196493675</c:v>
                </c:pt>
                <c:pt idx="65">
                  <c:v>47.234372850060254</c:v>
                </c:pt>
                <c:pt idx="66">
                  <c:v>43.861599861452866</c:v>
                </c:pt>
                <c:pt idx="67">
                  <c:v>48.072183429339056</c:v>
                </c:pt>
                <c:pt idx="68">
                  <c:v>38.863734711740726</c:v>
                </c:pt>
                <c:pt idx="69">
                  <c:v>38.14106403947643</c:v>
                </c:pt>
                <c:pt idx="70">
                  <c:v>42.619435467144704</c:v>
                </c:pt>
                <c:pt idx="71">
                  <c:v>44.02117247966745</c:v>
                </c:pt>
                <c:pt idx="72">
                  <c:v>36.67022590233055</c:v>
                </c:pt>
                <c:pt idx="73">
                  <c:v>40.900137455041495</c:v>
                </c:pt>
                <c:pt idx="74">
                  <c:v>28.471915190194583</c:v>
                </c:pt>
                <c:pt idx="75">
                  <c:v>50.35586460873795</c:v>
                </c:pt>
                <c:pt idx="76">
                  <c:v>50.5974485906892</c:v>
                </c:pt>
                <c:pt idx="77">
                  <c:v>40.35974345446</c:v>
                </c:pt>
                <c:pt idx="78">
                  <c:v>42.75129091589011</c:v>
                </c:pt>
                <c:pt idx="79">
                  <c:v>37.45840548340554</c:v>
                </c:pt>
                <c:pt idx="80">
                  <c:v>43.52269430407419</c:v>
                </c:pt>
                <c:pt idx="81">
                  <c:v>43.18882430608119</c:v>
                </c:pt>
                <c:pt idx="82">
                  <c:v>47.99128904405893</c:v>
                </c:pt>
                <c:pt idx="83">
                  <c:v>48.05140348004729</c:v>
                </c:pt>
                <c:pt idx="84">
                  <c:v>38.073961636994866</c:v>
                </c:pt>
                <c:pt idx="85">
                  <c:v>43.3103833934222</c:v>
                </c:pt>
                <c:pt idx="86">
                  <c:v>58.95021441848581</c:v>
                </c:pt>
                <c:pt idx="87">
                  <c:v>54.527025046972085</c:v>
                </c:pt>
                <c:pt idx="88">
                  <c:v>49.34623533449836</c:v>
                </c:pt>
                <c:pt idx="89">
                  <c:v>61.014498245877895</c:v>
                </c:pt>
                <c:pt idx="90">
                  <c:v>49.72138643581754</c:v>
                </c:pt>
                <c:pt idx="91">
                  <c:v>66.10261288798142</c:v>
                </c:pt>
                <c:pt idx="92">
                  <c:v>76.11736216681338</c:v>
                </c:pt>
                <c:pt idx="93">
                  <c:v>65.67941951115208</c:v>
                </c:pt>
                <c:pt idx="94">
                  <c:v>71.77903615421948</c:v>
                </c:pt>
                <c:pt idx="95">
                  <c:v>55.46141041601036</c:v>
                </c:pt>
                <c:pt idx="96">
                  <c:v>61.45867223986323</c:v>
                </c:pt>
                <c:pt idx="97">
                  <c:v>68.37230403214504</c:v>
                </c:pt>
                <c:pt idx="98">
                  <c:v>45.63214575703863</c:v>
                </c:pt>
                <c:pt idx="99">
                  <c:v>50.84340875346735</c:v>
                </c:pt>
                <c:pt idx="100">
                  <c:v>60.986715135557745</c:v>
                </c:pt>
                <c:pt idx="101">
                  <c:v>70.08582723368518</c:v>
                </c:pt>
                <c:pt idx="102">
                  <c:v>55.57529644494213</c:v>
                </c:pt>
                <c:pt idx="103">
                  <c:v>60.541479268870226</c:v>
                </c:pt>
                <c:pt idx="104">
                  <c:v>57.36736687029192</c:v>
                </c:pt>
                <c:pt idx="105">
                  <c:v>47.79994258278289</c:v>
                </c:pt>
                <c:pt idx="106">
                  <c:v>54.37409270234315</c:v>
                </c:pt>
                <c:pt idx="107">
                  <c:v>54.2058803893924</c:v>
                </c:pt>
                <c:pt idx="108">
                  <c:v>37.24083133192873</c:v>
                </c:pt>
                <c:pt idx="109">
                  <c:v>52.49434349003388</c:v>
                </c:pt>
                <c:pt idx="110">
                  <c:v>46.19311966633473</c:v>
                </c:pt>
                <c:pt idx="111">
                  <c:v>42.08477326155242</c:v>
                </c:pt>
                <c:pt idx="112">
                  <c:v>44.48847651800005</c:v>
                </c:pt>
                <c:pt idx="113">
                  <c:v>54.58668371152978</c:v>
                </c:pt>
                <c:pt idx="114">
                  <c:v>27.03696357387081</c:v>
                </c:pt>
                <c:pt idx="115">
                  <c:v>33.55970191438022</c:v>
                </c:pt>
                <c:pt idx="116">
                  <c:v>47.732678692535046</c:v>
                </c:pt>
                <c:pt idx="117">
                  <c:v>59.70453027128387</c:v>
                </c:pt>
                <c:pt idx="118">
                  <c:v>51.31954557036248</c:v>
                </c:pt>
                <c:pt idx="119">
                  <c:v>41.69904577275087</c:v>
                </c:pt>
                <c:pt idx="120">
                  <c:v>28.1641284131811</c:v>
                </c:pt>
                <c:pt idx="121">
                  <c:v>48.086213665731336</c:v>
                </c:pt>
                <c:pt idx="122">
                  <c:v>42.588686561639946</c:v>
                </c:pt>
                <c:pt idx="123">
                  <c:v>39.39857236223493</c:v>
                </c:pt>
                <c:pt idx="124">
                  <c:v>30.732815368592853</c:v>
                </c:pt>
                <c:pt idx="125">
                  <c:v>36.64221136979075</c:v>
                </c:pt>
                <c:pt idx="126">
                  <c:v>36.20985076707622</c:v>
                </c:pt>
                <c:pt idx="127">
                  <c:v>34.46804406446454</c:v>
                </c:pt>
                <c:pt idx="128">
                  <c:v>51.22683620828443</c:v>
                </c:pt>
                <c:pt idx="129">
                  <c:v>42.34370073780265</c:v>
                </c:pt>
                <c:pt idx="130">
                  <c:v>58.92268559014847</c:v>
                </c:pt>
                <c:pt idx="131">
                  <c:v>57.335222406628276</c:v>
                </c:pt>
                <c:pt idx="132">
                  <c:v>54.04606666428012</c:v>
                </c:pt>
                <c:pt idx="133">
                  <c:v>59.024748261523996</c:v>
                </c:pt>
                <c:pt idx="134">
                  <c:v>48.2401336560458</c:v>
                </c:pt>
                <c:pt idx="135">
                  <c:v>50.90099857981621</c:v>
                </c:pt>
                <c:pt idx="136">
                  <c:v>66.51734985281819</c:v>
                </c:pt>
                <c:pt idx="137">
                  <c:v>54.09393118981598</c:v>
                </c:pt>
                <c:pt idx="138">
                  <c:v>58.497556119035764</c:v>
                </c:pt>
                <c:pt idx="139">
                  <c:v>53.0284463534208</c:v>
                </c:pt>
                <c:pt idx="140">
                  <c:v>51.90544083089571</c:v>
                </c:pt>
                <c:pt idx="141">
                  <c:v>55.56030623425925</c:v>
                </c:pt>
                <c:pt idx="142">
                  <c:v>56.54746351146108</c:v>
                </c:pt>
              </c:numCache>
            </c:numRef>
          </c:xVal>
          <c:yVal>
            <c:numRef>
              <c:f>'All Data'!$N$10:$N$152</c:f>
              <c:numCache>
                <c:ptCount val="143"/>
                <c:pt idx="0">
                  <c:v>2625.35</c:v>
                </c:pt>
                <c:pt idx="1">
                  <c:v>936</c:v>
                </c:pt>
                <c:pt idx="2">
                  <c:v>1429.31</c:v>
                </c:pt>
                <c:pt idx="3">
                  <c:v>3132.75</c:v>
                </c:pt>
                <c:pt idx="4">
                  <c:v>972.283</c:v>
                </c:pt>
                <c:pt idx="5">
                  <c:v>1105.98</c:v>
                </c:pt>
                <c:pt idx="6">
                  <c:v>2111.58</c:v>
                </c:pt>
                <c:pt idx="8">
                  <c:v>536.707</c:v>
                </c:pt>
                <c:pt idx="10">
                  <c:v>1698.78</c:v>
                </c:pt>
                <c:pt idx="11">
                  <c:v>1731.07</c:v>
                </c:pt>
                <c:pt idx="12">
                  <c:v>3264.49</c:v>
                </c:pt>
                <c:pt idx="13">
                  <c:v>768.715</c:v>
                </c:pt>
                <c:pt idx="14">
                  <c:v>2074.89</c:v>
                </c:pt>
                <c:pt idx="15">
                  <c:v>1050.24</c:v>
                </c:pt>
                <c:pt idx="16">
                  <c:v>2459.13</c:v>
                </c:pt>
                <c:pt idx="17">
                  <c:v>996.955</c:v>
                </c:pt>
                <c:pt idx="18">
                  <c:v>1403.56</c:v>
                </c:pt>
                <c:pt idx="19">
                  <c:v>1213.35</c:v>
                </c:pt>
                <c:pt idx="20">
                  <c:v>749.065</c:v>
                </c:pt>
                <c:pt idx="21">
                  <c:v>4150.46</c:v>
                </c:pt>
                <c:pt idx="22">
                  <c:v>1908.33</c:v>
                </c:pt>
                <c:pt idx="23">
                  <c:v>2285.49</c:v>
                </c:pt>
                <c:pt idx="24">
                  <c:v>556.928</c:v>
                </c:pt>
                <c:pt idx="25">
                  <c:v>608.894</c:v>
                </c:pt>
                <c:pt idx="26">
                  <c:v>1350.01</c:v>
                </c:pt>
                <c:pt idx="27">
                  <c:v>1671.33</c:v>
                </c:pt>
                <c:pt idx="28">
                  <c:v>2622.08</c:v>
                </c:pt>
                <c:pt idx="29">
                  <c:v>3258.73</c:v>
                </c:pt>
                <c:pt idx="30">
                  <c:v>1769.7</c:v>
                </c:pt>
                <c:pt idx="31">
                  <c:v>2369.4</c:v>
                </c:pt>
                <c:pt idx="32">
                  <c:v>1101.85</c:v>
                </c:pt>
                <c:pt idx="33">
                  <c:v>5736.7</c:v>
                </c:pt>
                <c:pt idx="34">
                  <c:v>1870.99</c:v>
                </c:pt>
                <c:pt idx="35">
                  <c:v>590.269</c:v>
                </c:pt>
                <c:pt idx="36">
                  <c:v>1521.16</c:v>
                </c:pt>
                <c:pt idx="37">
                  <c:v>2185.31</c:v>
                </c:pt>
                <c:pt idx="38">
                  <c:v>1850.74</c:v>
                </c:pt>
                <c:pt idx="39">
                  <c:v>4314.74</c:v>
                </c:pt>
                <c:pt idx="40">
                  <c:v>10077.3</c:v>
                </c:pt>
                <c:pt idx="41">
                  <c:v>12637.8</c:v>
                </c:pt>
                <c:pt idx="42">
                  <c:v>4091.58</c:v>
                </c:pt>
                <c:pt idx="43">
                  <c:v>4148.04</c:v>
                </c:pt>
                <c:pt idx="44">
                  <c:v>3590.53</c:v>
                </c:pt>
                <c:pt idx="45">
                  <c:v>10336.8</c:v>
                </c:pt>
                <c:pt idx="46">
                  <c:v>4284.93</c:v>
                </c:pt>
                <c:pt idx="47">
                  <c:v>2587.81</c:v>
                </c:pt>
                <c:pt idx="48">
                  <c:v>6096.15</c:v>
                </c:pt>
                <c:pt idx="49">
                  <c:v>2909.56</c:v>
                </c:pt>
                <c:pt idx="50">
                  <c:v>2512.15</c:v>
                </c:pt>
                <c:pt idx="51">
                  <c:v>1614.19</c:v>
                </c:pt>
                <c:pt idx="52">
                  <c:v>4961.68</c:v>
                </c:pt>
                <c:pt idx="53">
                  <c:v>1573.43</c:v>
                </c:pt>
                <c:pt idx="54">
                  <c:v>2197.76</c:v>
                </c:pt>
                <c:pt idx="55">
                  <c:v>2849.43</c:v>
                </c:pt>
                <c:pt idx="57">
                  <c:v>7981.16</c:v>
                </c:pt>
                <c:pt idx="58">
                  <c:v>3719.44</c:v>
                </c:pt>
                <c:pt idx="59">
                  <c:v>4838.9</c:v>
                </c:pt>
                <c:pt idx="60">
                  <c:v>4280.06</c:v>
                </c:pt>
                <c:pt idx="61">
                  <c:v>6217.33</c:v>
                </c:pt>
                <c:pt idx="62">
                  <c:v>17149.7</c:v>
                </c:pt>
                <c:pt idx="63">
                  <c:v>12770.1</c:v>
                </c:pt>
                <c:pt idx="64">
                  <c:v>12646.9</c:v>
                </c:pt>
                <c:pt idx="65">
                  <c:v>6868.73</c:v>
                </c:pt>
                <c:pt idx="66">
                  <c:v>10960.8</c:v>
                </c:pt>
                <c:pt idx="67">
                  <c:v>7097.1</c:v>
                </c:pt>
                <c:pt idx="68">
                  <c:v>4455.12</c:v>
                </c:pt>
                <c:pt idx="69">
                  <c:v>3670.87</c:v>
                </c:pt>
                <c:pt idx="70">
                  <c:v>7833.1</c:v>
                </c:pt>
                <c:pt idx="71">
                  <c:v>9330.55</c:v>
                </c:pt>
                <c:pt idx="72">
                  <c:v>7758.42</c:v>
                </c:pt>
                <c:pt idx="73">
                  <c:v>8610.14</c:v>
                </c:pt>
                <c:pt idx="74">
                  <c:v>15730.4</c:v>
                </c:pt>
                <c:pt idx="76">
                  <c:v>15273.5</c:v>
                </c:pt>
                <c:pt idx="77">
                  <c:v>3951.11</c:v>
                </c:pt>
                <c:pt idx="78">
                  <c:v>9533.29</c:v>
                </c:pt>
                <c:pt idx="79">
                  <c:v>2362.61</c:v>
                </c:pt>
                <c:pt idx="80">
                  <c:v>17342.7</c:v>
                </c:pt>
                <c:pt idx="81">
                  <c:v>2489.55</c:v>
                </c:pt>
                <c:pt idx="82">
                  <c:v>8119.09</c:v>
                </c:pt>
                <c:pt idx="83">
                  <c:v>13386.9</c:v>
                </c:pt>
                <c:pt idx="84">
                  <c:v>2638.56</c:v>
                </c:pt>
                <c:pt idx="85">
                  <c:v>4774.17</c:v>
                </c:pt>
                <c:pt idx="86">
                  <c:v>2042.88</c:v>
                </c:pt>
                <c:pt idx="88">
                  <c:v>4233.31</c:v>
                </c:pt>
                <c:pt idx="89">
                  <c:v>2587.83</c:v>
                </c:pt>
                <c:pt idx="90">
                  <c:v>5240.33</c:v>
                </c:pt>
                <c:pt idx="91">
                  <c:v>1808.26</c:v>
                </c:pt>
                <c:pt idx="92">
                  <c:v>4158.88</c:v>
                </c:pt>
                <c:pt idx="93">
                  <c:v>274.47</c:v>
                </c:pt>
                <c:pt idx="94">
                  <c:v>3314.44</c:v>
                </c:pt>
                <c:pt idx="95">
                  <c:v>3378.44</c:v>
                </c:pt>
                <c:pt idx="96">
                  <c:v>3002.29</c:v>
                </c:pt>
                <c:pt idx="97">
                  <c:v>2354.72</c:v>
                </c:pt>
                <c:pt idx="99">
                  <c:v>3828.96</c:v>
                </c:pt>
                <c:pt idx="100">
                  <c:v>3357.38</c:v>
                </c:pt>
                <c:pt idx="102">
                  <c:v>2426.6</c:v>
                </c:pt>
                <c:pt idx="103">
                  <c:v>2678.1</c:v>
                </c:pt>
                <c:pt idx="104">
                  <c:v>2397.16</c:v>
                </c:pt>
                <c:pt idx="105">
                  <c:v>3672.81</c:v>
                </c:pt>
                <c:pt idx="106">
                  <c:v>4162.51</c:v>
                </c:pt>
                <c:pt idx="108">
                  <c:v>1719.3</c:v>
                </c:pt>
                <c:pt idx="109">
                  <c:v>4223.33</c:v>
                </c:pt>
                <c:pt idx="110">
                  <c:v>5343.32</c:v>
                </c:pt>
                <c:pt idx="111">
                  <c:v>1669.62</c:v>
                </c:pt>
                <c:pt idx="112">
                  <c:v>6931.86</c:v>
                </c:pt>
                <c:pt idx="113">
                  <c:v>3397.28</c:v>
                </c:pt>
                <c:pt idx="115">
                  <c:v>2295.43</c:v>
                </c:pt>
                <c:pt idx="116">
                  <c:v>1916.07</c:v>
                </c:pt>
                <c:pt idx="117">
                  <c:v>5234.24</c:v>
                </c:pt>
                <c:pt idx="118">
                  <c:v>2927.64</c:v>
                </c:pt>
                <c:pt idx="119">
                  <c:v>2592.76</c:v>
                </c:pt>
                <c:pt idx="120">
                  <c:v>6097.48</c:v>
                </c:pt>
                <c:pt idx="121">
                  <c:v>1665.18</c:v>
                </c:pt>
                <c:pt idx="122">
                  <c:v>1889.31</c:v>
                </c:pt>
                <c:pt idx="123">
                  <c:v>5760.54</c:v>
                </c:pt>
                <c:pt idx="124">
                  <c:v>12957.7</c:v>
                </c:pt>
                <c:pt idx="125">
                  <c:v>13511.7</c:v>
                </c:pt>
                <c:pt idx="126">
                  <c:v>4881.81</c:v>
                </c:pt>
                <c:pt idx="127">
                  <c:v>4425.13</c:v>
                </c:pt>
                <c:pt idx="129">
                  <c:v>2117.07</c:v>
                </c:pt>
                <c:pt idx="130">
                  <c:v>2436.77</c:v>
                </c:pt>
                <c:pt idx="131">
                  <c:v>822.941</c:v>
                </c:pt>
                <c:pt idx="132">
                  <c:v>3383.14</c:v>
                </c:pt>
                <c:pt idx="133">
                  <c:v>1805.61</c:v>
                </c:pt>
                <c:pt idx="134">
                  <c:v>8173.12</c:v>
                </c:pt>
                <c:pt idx="135">
                  <c:v>2849.56</c:v>
                </c:pt>
                <c:pt idx="136">
                  <c:v>4085.71</c:v>
                </c:pt>
                <c:pt idx="137">
                  <c:v>1565.78</c:v>
                </c:pt>
                <c:pt idx="138">
                  <c:v>1687.46</c:v>
                </c:pt>
                <c:pt idx="139">
                  <c:v>2484.85</c:v>
                </c:pt>
                <c:pt idx="140">
                  <c:v>1970.67</c:v>
                </c:pt>
                <c:pt idx="141">
                  <c:v>3095.92</c:v>
                </c:pt>
                <c:pt idx="142">
                  <c:v>3265.26</c:v>
                </c:pt>
              </c:numCache>
            </c:numRef>
          </c:yVal>
          <c:bubbleSize>
            <c:numRef>
              <c:f>'All Data'!$O$10:$O$152</c:f>
              <c:numCache>
                <c:ptCount val="143"/>
                <c:pt idx="0">
                  <c:v>32854159</c:v>
                </c:pt>
                <c:pt idx="1">
                  <c:v>16095214</c:v>
                </c:pt>
                <c:pt idx="2">
                  <c:v>8490301</c:v>
                </c:pt>
                <c:pt idx="3">
                  <c:v>1835938</c:v>
                </c:pt>
                <c:pt idx="4">
                  <c:v>13933363</c:v>
                </c:pt>
                <c:pt idx="5">
                  <c:v>7858791</c:v>
                </c:pt>
                <c:pt idx="6">
                  <c:v>17795149</c:v>
                </c:pt>
                <c:pt idx="7">
                  <c:v>4191429</c:v>
                </c:pt>
                <c:pt idx="8">
                  <c:v>10145609</c:v>
                </c:pt>
                <c:pt idx="9">
                  <c:v>3609851</c:v>
                </c:pt>
                <c:pt idx="10">
                  <c:v>58740547</c:v>
                </c:pt>
                <c:pt idx="11">
                  <c:v>804206</c:v>
                </c:pt>
                <c:pt idx="12">
                  <c:v>72849793</c:v>
                </c:pt>
                <c:pt idx="13">
                  <c:v>75173000</c:v>
                </c:pt>
                <c:pt idx="14">
                  <c:v>22535010</c:v>
                </c:pt>
                <c:pt idx="15">
                  <c:v>9002656</c:v>
                </c:pt>
                <c:pt idx="16">
                  <c:v>35598952</c:v>
                </c:pt>
                <c:pt idx="17">
                  <c:v>18642586</c:v>
                </c:pt>
                <c:pt idx="18">
                  <c:v>13226091</c:v>
                </c:pt>
                <c:pt idx="19">
                  <c:v>11611090</c:v>
                </c:pt>
                <c:pt idx="20">
                  <c:v>2963105</c:v>
                </c:pt>
                <c:pt idx="21">
                  <c:v>30142708.7983098</c:v>
                </c:pt>
                <c:pt idx="22">
                  <c:v>20532675</c:v>
                </c:pt>
                <c:pt idx="23">
                  <c:v>2019677</c:v>
                </c:pt>
                <c:pt idx="24">
                  <c:v>13264190</c:v>
                </c:pt>
                <c:pt idx="25">
                  <c:v>141356083</c:v>
                </c:pt>
                <c:pt idx="26">
                  <c:v>9233793</c:v>
                </c:pt>
                <c:pt idx="27">
                  <c:v>11770340</c:v>
                </c:pt>
                <c:pt idx="28">
                  <c:v>5586403</c:v>
                </c:pt>
                <c:pt idx="29">
                  <c:v>46892428</c:v>
                </c:pt>
                <c:pt idx="30">
                  <c:v>36899747</c:v>
                </c:pt>
                <c:pt idx="31">
                  <c:v>38477873</c:v>
                </c:pt>
                <c:pt idx="32">
                  <c:v>6238572</c:v>
                </c:pt>
                <c:pt idx="33">
                  <c:v>10029000</c:v>
                </c:pt>
                <c:pt idx="34">
                  <c:v>28947181</c:v>
                </c:pt>
                <c:pt idx="35">
                  <c:v>11478317</c:v>
                </c:pt>
                <c:pt idx="36">
                  <c:v>13119679</c:v>
                </c:pt>
                <c:pt idx="37">
                  <c:v>3153731</c:v>
                </c:pt>
                <c:pt idx="38">
                  <c:v>3781274</c:v>
                </c:pt>
                <c:pt idx="39">
                  <c:v>7740000</c:v>
                </c:pt>
                <c:pt idx="40">
                  <c:v>4443350</c:v>
                </c:pt>
                <c:pt idx="41">
                  <c:v>11104000</c:v>
                </c:pt>
                <c:pt idx="42">
                  <c:v>2033655</c:v>
                </c:pt>
                <c:pt idx="43">
                  <c:v>3876661</c:v>
                </c:pt>
                <c:pt idx="44">
                  <c:v>21634350</c:v>
                </c:pt>
                <c:pt idx="45">
                  <c:v>2000500</c:v>
                </c:pt>
                <c:pt idx="46">
                  <c:v>7440769</c:v>
                </c:pt>
                <c:pt idx="47">
                  <c:v>3017661</c:v>
                </c:pt>
                <c:pt idx="48">
                  <c:v>8391850</c:v>
                </c:pt>
                <c:pt idx="49">
                  <c:v>4473409</c:v>
                </c:pt>
                <c:pt idx="50">
                  <c:v>15147050</c:v>
                </c:pt>
                <c:pt idx="51">
                  <c:v>5143500</c:v>
                </c:pt>
                <c:pt idx="52">
                  <c:v>2554000</c:v>
                </c:pt>
                <c:pt idx="53">
                  <c:v>6550213</c:v>
                </c:pt>
                <c:pt idx="54">
                  <c:v>26167369</c:v>
                </c:pt>
                <c:pt idx="55">
                  <c:v>1304500000</c:v>
                </c:pt>
                <c:pt idx="56">
                  <c:v>6813200</c:v>
                </c:pt>
                <c:pt idx="57">
                  <c:v>127773000</c:v>
                </c:pt>
                <c:pt idx="58">
                  <c:v>48294143</c:v>
                </c:pt>
                <c:pt idx="59">
                  <c:v>8233300</c:v>
                </c:pt>
                <c:pt idx="60">
                  <c:v>9775591.4938548</c:v>
                </c:pt>
                <c:pt idx="61">
                  <c:v>10478650</c:v>
                </c:pt>
                <c:pt idx="62">
                  <c:v>10234092</c:v>
                </c:pt>
                <c:pt idx="63">
                  <c:v>5415978</c:v>
                </c:pt>
                <c:pt idx="64">
                  <c:v>1346100</c:v>
                </c:pt>
                <c:pt idx="65">
                  <c:v>5246100</c:v>
                </c:pt>
                <c:pt idx="66">
                  <c:v>60873000</c:v>
                </c:pt>
                <c:pt idx="67">
                  <c:v>82469400</c:v>
                </c:pt>
                <c:pt idx="68">
                  <c:v>10087050</c:v>
                </c:pt>
                <c:pt idx="69">
                  <c:v>296750</c:v>
                </c:pt>
                <c:pt idx="70">
                  <c:v>4159100</c:v>
                </c:pt>
                <c:pt idx="71">
                  <c:v>58607050</c:v>
                </c:pt>
                <c:pt idx="72">
                  <c:v>2300500</c:v>
                </c:pt>
                <c:pt idx="73">
                  <c:v>3414300</c:v>
                </c:pt>
                <c:pt idx="74">
                  <c:v>456709.587191655</c:v>
                </c:pt>
                <c:pt idx="75">
                  <c:v>403500</c:v>
                </c:pt>
                <c:pt idx="76">
                  <c:v>16319850</c:v>
                </c:pt>
                <c:pt idx="77">
                  <c:v>4623300</c:v>
                </c:pt>
                <c:pt idx="78">
                  <c:v>38165450</c:v>
                </c:pt>
                <c:pt idx="79">
                  <c:v>10549450</c:v>
                </c:pt>
                <c:pt idx="80">
                  <c:v>5387000</c:v>
                </c:pt>
                <c:pt idx="81">
                  <c:v>43398150</c:v>
                </c:pt>
                <c:pt idx="82">
                  <c:v>9024040</c:v>
                </c:pt>
                <c:pt idx="83">
                  <c:v>7437100</c:v>
                </c:pt>
                <c:pt idx="84">
                  <c:v>47105150</c:v>
                </c:pt>
                <c:pt idx="85">
                  <c:v>60226473</c:v>
                </c:pt>
                <c:pt idx="86">
                  <c:v>38747148</c:v>
                </c:pt>
                <c:pt idx="87">
                  <c:v>291800</c:v>
                </c:pt>
                <c:pt idx="88">
                  <c:v>9182015</c:v>
                </c:pt>
                <c:pt idx="89">
                  <c:v>186830759</c:v>
                </c:pt>
                <c:pt idx="90">
                  <c:v>16295102</c:v>
                </c:pt>
                <c:pt idx="91">
                  <c:v>44945790</c:v>
                </c:pt>
                <c:pt idx="92">
                  <c:v>4327228</c:v>
                </c:pt>
                <c:pt idx="93">
                  <c:v>11259905</c:v>
                </c:pt>
                <c:pt idx="94">
                  <c:v>9469601</c:v>
                </c:pt>
                <c:pt idx="95">
                  <c:v>13060993</c:v>
                </c:pt>
                <c:pt idx="96">
                  <c:v>6668356</c:v>
                </c:pt>
                <c:pt idx="97">
                  <c:v>12709564</c:v>
                </c:pt>
                <c:pt idx="98">
                  <c:v>739472</c:v>
                </c:pt>
                <c:pt idx="99">
                  <c:v>9296291</c:v>
                </c:pt>
                <c:pt idx="100">
                  <c:v>6834110</c:v>
                </c:pt>
                <c:pt idx="101">
                  <c:v>2654500</c:v>
                </c:pt>
                <c:pt idx="102">
                  <c:v>103089132.564478</c:v>
                </c:pt>
                <c:pt idx="103">
                  <c:v>5462539</c:v>
                </c:pt>
                <c:pt idx="104">
                  <c:v>3231502</c:v>
                </c:pt>
                <c:pt idx="105">
                  <c:v>5898651</c:v>
                </c:pt>
                <c:pt idx="106">
                  <c:v>27274266</c:v>
                </c:pt>
                <c:pt idx="107">
                  <c:v>1323722</c:v>
                </c:pt>
                <c:pt idx="108">
                  <c:v>3305723</c:v>
                </c:pt>
                <c:pt idx="109">
                  <c:v>26577000</c:v>
                </c:pt>
                <c:pt idx="110">
                  <c:v>757800</c:v>
                </c:pt>
                <c:pt idx="111">
                  <c:v>69087070.4615656</c:v>
                </c:pt>
                <c:pt idx="112">
                  <c:v>6923600</c:v>
                </c:pt>
                <c:pt idx="113">
                  <c:v>5411500</c:v>
                </c:pt>
                <c:pt idx="114">
                  <c:v>2535446.05575405</c:v>
                </c:pt>
                <c:pt idx="115">
                  <c:v>4010740</c:v>
                </c:pt>
                <c:pt idx="116">
                  <c:v>3761904</c:v>
                </c:pt>
                <c:pt idx="117">
                  <c:v>23118994</c:v>
                </c:pt>
                <c:pt idx="118">
                  <c:v>18893881</c:v>
                </c:pt>
                <c:pt idx="119">
                  <c:v>72065000</c:v>
                </c:pt>
                <c:pt idx="120">
                  <c:v>4104291</c:v>
                </c:pt>
                <c:pt idx="121">
                  <c:v>21095679</c:v>
                </c:pt>
                <c:pt idx="122">
                  <c:v>29267000</c:v>
                </c:pt>
                <c:pt idx="123">
                  <c:v>32312000</c:v>
                </c:pt>
                <c:pt idx="124">
                  <c:v>296507000</c:v>
                </c:pt>
                <c:pt idx="125">
                  <c:v>20399836</c:v>
                </c:pt>
                <c:pt idx="126">
                  <c:v>4133900</c:v>
                </c:pt>
                <c:pt idx="127">
                  <c:v>143150000</c:v>
                </c:pt>
                <c:pt idx="128">
                  <c:v>47967266</c:v>
                </c:pt>
                <c:pt idx="129">
                  <c:v>13955507</c:v>
                </c:pt>
                <c:pt idx="130">
                  <c:v>220558000</c:v>
                </c:pt>
                <c:pt idx="131">
                  <c:v>5663910</c:v>
                </c:pt>
                <c:pt idx="132">
                  <c:v>25652985</c:v>
                </c:pt>
                <c:pt idx="133">
                  <c:v>84566163</c:v>
                </c:pt>
                <c:pt idx="134">
                  <c:v>4265800</c:v>
                </c:pt>
                <c:pt idx="135">
                  <c:v>63002911</c:v>
                </c:pt>
                <c:pt idx="136">
                  <c:v>83104900</c:v>
                </c:pt>
                <c:pt idx="137">
                  <c:v>153281120</c:v>
                </c:pt>
                <c:pt idx="138">
                  <c:v>637013</c:v>
                </c:pt>
                <c:pt idx="139">
                  <c:v>1094583000</c:v>
                </c:pt>
                <c:pt idx="140">
                  <c:v>27093656</c:v>
                </c:pt>
                <c:pt idx="141">
                  <c:v>155772000</c:v>
                </c:pt>
                <c:pt idx="142">
                  <c:v>19668000</c:v>
                </c:pt>
              </c:numCache>
            </c:numRef>
          </c:bubbleSize>
          <c:bubble3D val="1"/>
        </c:ser>
        <c:axId val="63738732"/>
        <c:axId val="36777677"/>
      </c:bubbleChart>
      <c:val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 val="autoZero"/>
        <c:crossBetween val="midCat"/>
        <c:dispUnits/>
      </c:valAx>
      <c:valAx>
        <c:axId val="36777677"/>
        <c:scaling>
          <c:logBase val="10"/>
          <c:orientation val="minMax"/>
          <c:max val="100000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387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51125"/>
          <c:w val="0.059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PingER Normalized Throughput vs the Happy Planet Index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-0.004"/>
          <c:w val="0.966"/>
          <c:h val="0.98125"/>
        </c:manualLayout>
      </c:layout>
      <c:bubbleChart>
        <c:varyColors val="0"/>
        <c:ser>
          <c:idx val="11"/>
          <c:order val="0"/>
          <c:tx>
            <c:v>All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'All Data'!$I$10:$I$152</c:f>
              <c:numCache>
                <c:ptCount val="143"/>
                <c:pt idx="0">
                  <c:v>51.22543382712441</c:v>
                </c:pt>
                <c:pt idx="1">
                  <c:v>26.77531592098588</c:v>
                </c:pt>
                <c:pt idx="2">
                  <c:v>24.58144660466762</c:v>
                </c:pt>
                <c:pt idx="3">
                  <c:v>20.85121297058517</c:v>
                </c:pt>
                <c:pt idx="4">
                  <c:v>22.399582282283387</c:v>
                </c:pt>
                <c:pt idx="5">
                  <c:v>21.84222638732446</c:v>
                </c:pt>
                <c:pt idx="6">
                  <c:v>27.22251018880648</c:v>
                </c:pt>
                <c:pt idx="7">
                  <c:v>22.879660355804383</c:v>
                </c:pt>
                <c:pt idx="8">
                  <c:v>34.266947388468786</c:v>
                </c:pt>
                <c:pt idx="9">
                  <c:v>32.43495533597807</c:v>
                </c:pt>
                <c:pt idx="10">
                  <c:v>29.040167168064748</c:v>
                </c:pt>
                <c:pt idx="11">
                  <c:v>40.44342706307227</c:v>
                </c:pt>
                <c:pt idx="12">
                  <c:v>60.32131662545697</c:v>
                </c:pt>
                <c:pt idx="13">
                  <c:v>28.09861340711243</c:v>
                </c:pt>
                <c:pt idx="14">
                  <c:v>37.09801826157607</c:v>
                </c:pt>
                <c:pt idx="15">
                  <c:v>30.25217378627419</c:v>
                </c:pt>
                <c:pt idx="16">
                  <c:v>27.767930540435</c:v>
                </c:pt>
                <c:pt idx="17">
                  <c:v>31.53763757945661</c:v>
                </c:pt>
                <c:pt idx="18">
                  <c:v>34.471205821805306</c:v>
                </c:pt>
                <c:pt idx="19">
                  <c:v>25.770890905369633</c:v>
                </c:pt>
                <c:pt idx="20">
                  <c:v>38.209362746112944</c:v>
                </c:pt>
                <c:pt idx="21">
                  <c:v>56.75259575047146</c:v>
                </c:pt>
                <c:pt idx="22">
                  <c:v>24.610909677822963</c:v>
                </c:pt>
                <c:pt idx="23">
                  <c:v>21.103029920462983</c:v>
                </c:pt>
                <c:pt idx="24">
                  <c:v>26.94047249099398</c:v>
                </c:pt>
                <c:pt idx="25">
                  <c:v>30.345241755950507</c:v>
                </c:pt>
                <c:pt idx="26">
                  <c:v>29.587481839755764</c:v>
                </c:pt>
                <c:pt idx="27">
                  <c:v>38.027724621274594</c:v>
                </c:pt>
                <c:pt idx="28">
                  <c:v>23.08002677241313</c:v>
                </c:pt>
                <c:pt idx="29">
                  <c:v>29.692910806333934</c:v>
                </c:pt>
                <c:pt idx="30">
                  <c:v>28.549897323195143</c:v>
                </c:pt>
                <c:pt idx="31">
                  <c:v>17.790910246872063</c:v>
                </c:pt>
                <c:pt idx="32">
                  <c:v>23.283041190540494</c:v>
                </c:pt>
                <c:pt idx="33">
                  <c:v>54.309056083707716</c:v>
                </c:pt>
                <c:pt idx="34">
                  <c:v>30.20763632988758</c:v>
                </c:pt>
                <c:pt idx="35">
                  <c:v>27.179824341354283</c:v>
                </c:pt>
                <c:pt idx="36">
                  <c:v>16.58759757861335</c:v>
                </c:pt>
                <c:pt idx="37">
                  <c:v>47.90787462140599</c:v>
                </c:pt>
                <c:pt idx="38">
                  <c:v>44.955568812255045</c:v>
                </c:pt>
                <c:pt idx="39">
                  <c:v>42.04460173612541</c:v>
                </c:pt>
                <c:pt idx="40">
                  <c:v>47.22648483106895</c:v>
                </c:pt>
                <c:pt idx="41">
                  <c:v>37.583078632973496</c:v>
                </c:pt>
                <c:pt idx="42">
                  <c:v>32.66433263970376</c:v>
                </c:pt>
                <c:pt idx="43">
                  <c:v>54.078292507839194</c:v>
                </c:pt>
                <c:pt idx="44">
                  <c:v>43.89439002735232</c:v>
                </c:pt>
                <c:pt idx="45">
                  <c:v>44.528187832297725</c:v>
                </c:pt>
                <c:pt idx="46">
                  <c:v>47.62735191977159</c:v>
                </c:pt>
                <c:pt idx="47">
                  <c:v>48.277152571347884</c:v>
                </c:pt>
                <c:pt idx="48">
                  <c:v>41.20855946031664</c:v>
                </c:pt>
                <c:pt idx="49">
                  <c:v>43.596524734274865</c:v>
                </c:pt>
                <c:pt idx="50">
                  <c:v>38.54429196957639</c:v>
                </c:pt>
                <c:pt idx="51">
                  <c:v>47.089532457847014</c:v>
                </c:pt>
                <c:pt idx="52">
                  <c:v>34.951019679412646</c:v>
                </c:pt>
                <c:pt idx="53">
                  <c:v>53.481533998923446</c:v>
                </c:pt>
                <c:pt idx="54">
                  <c:v>50.070142384230685</c:v>
                </c:pt>
                <c:pt idx="55">
                  <c:v>57.10995880947534</c:v>
                </c:pt>
                <c:pt idx="56">
                  <c:v>41.598825776728866</c:v>
                </c:pt>
                <c:pt idx="57">
                  <c:v>43.25348143324367</c:v>
                </c:pt>
                <c:pt idx="58">
                  <c:v>44.4267355071313</c:v>
                </c:pt>
                <c:pt idx="59">
                  <c:v>47.693302448795016</c:v>
                </c:pt>
                <c:pt idx="60">
                  <c:v>35.674119028006494</c:v>
                </c:pt>
                <c:pt idx="61">
                  <c:v>45.36103564421624</c:v>
                </c:pt>
                <c:pt idx="62">
                  <c:v>38.30963964576494</c:v>
                </c:pt>
                <c:pt idx="63">
                  <c:v>35.4675970464689</c:v>
                </c:pt>
                <c:pt idx="64">
                  <c:v>26.419451196493675</c:v>
                </c:pt>
                <c:pt idx="65">
                  <c:v>47.234372850060254</c:v>
                </c:pt>
                <c:pt idx="66">
                  <c:v>43.861599861452866</c:v>
                </c:pt>
                <c:pt idx="67">
                  <c:v>48.072183429339056</c:v>
                </c:pt>
                <c:pt idx="68">
                  <c:v>38.863734711740726</c:v>
                </c:pt>
                <c:pt idx="69">
                  <c:v>38.14106403947643</c:v>
                </c:pt>
                <c:pt idx="70">
                  <c:v>42.619435467144704</c:v>
                </c:pt>
                <c:pt idx="71">
                  <c:v>44.02117247966745</c:v>
                </c:pt>
                <c:pt idx="72">
                  <c:v>36.67022590233055</c:v>
                </c:pt>
                <c:pt idx="73">
                  <c:v>40.900137455041495</c:v>
                </c:pt>
                <c:pt idx="74">
                  <c:v>28.471915190194583</c:v>
                </c:pt>
                <c:pt idx="75">
                  <c:v>50.35586460873795</c:v>
                </c:pt>
                <c:pt idx="76">
                  <c:v>50.5974485906892</c:v>
                </c:pt>
                <c:pt idx="77">
                  <c:v>40.35974345446</c:v>
                </c:pt>
                <c:pt idx="78">
                  <c:v>42.75129091589011</c:v>
                </c:pt>
                <c:pt idx="79">
                  <c:v>37.45840548340554</c:v>
                </c:pt>
                <c:pt idx="80">
                  <c:v>43.52269430407419</c:v>
                </c:pt>
                <c:pt idx="81">
                  <c:v>43.18882430608119</c:v>
                </c:pt>
                <c:pt idx="82">
                  <c:v>47.99128904405893</c:v>
                </c:pt>
                <c:pt idx="83">
                  <c:v>48.05140348004729</c:v>
                </c:pt>
                <c:pt idx="84">
                  <c:v>38.073961636994866</c:v>
                </c:pt>
                <c:pt idx="85">
                  <c:v>43.3103833934222</c:v>
                </c:pt>
                <c:pt idx="86">
                  <c:v>58.95021441848581</c:v>
                </c:pt>
                <c:pt idx="87">
                  <c:v>54.527025046972085</c:v>
                </c:pt>
                <c:pt idx="88">
                  <c:v>49.34623533449836</c:v>
                </c:pt>
                <c:pt idx="89">
                  <c:v>61.014498245877895</c:v>
                </c:pt>
                <c:pt idx="90">
                  <c:v>49.72138643581754</c:v>
                </c:pt>
                <c:pt idx="91">
                  <c:v>66.10261288798142</c:v>
                </c:pt>
                <c:pt idx="92">
                  <c:v>76.11736216681338</c:v>
                </c:pt>
                <c:pt idx="93">
                  <c:v>65.67941951115208</c:v>
                </c:pt>
                <c:pt idx="94">
                  <c:v>71.77903615421948</c:v>
                </c:pt>
                <c:pt idx="95">
                  <c:v>55.46141041601036</c:v>
                </c:pt>
                <c:pt idx="96">
                  <c:v>61.45867223986323</c:v>
                </c:pt>
                <c:pt idx="97">
                  <c:v>68.37230403214504</c:v>
                </c:pt>
                <c:pt idx="98">
                  <c:v>45.63214575703863</c:v>
                </c:pt>
                <c:pt idx="99">
                  <c:v>50.84340875346735</c:v>
                </c:pt>
                <c:pt idx="100">
                  <c:v>60.986715135557745</c:v>
                </c:pt>
                <c:pt idx="101">
                  <c:v>70.08582723368518</c:v>
                </c:pt>
                <c:pt idx="102">
                  <c:v>55.57529644494213</c:v>
                </c:pt>
                <c:pt idx="103">
                  <c:v>60.541479268870226</c:v>
                </c:pt>
                <c:pt idx="104">
                  <c:v>57.36736687029192</c:v>
                </c:pt>
                <c:pt idx="105">
                  <c:v>47.79994258278289</c:v>
                </c:pt>
                <c:pt idx="106">
                  <c:v>54.37409270234315</c:v>
                </c:pt>
                <c:pt idx="107">
                  <c:v>54.2058803893924</c:v>
                </c:pt>
                <c:pt idx="108">
                  <c:v>37.24083133192873</c:v>
                </c:pt>
                <c:pt idx="109">
                  <c:v>52.49434349003388</c:v>
                </c:pt>
                <c:pt idx="110">
                  <c:v>46.19311966633473</c:v>
                </c:pt>
                <c:pt idx="111">
                  <c:v>42.08477326155242</c:v>
                </c:pt>
                <c:pt idx="112">
                  <c:v>44.48847651800005</c:v>
                </c:pt>
                <c:pt idx="113">
                  <c:v>54.58668371152978</c:v>
                </c:pt>
                <c:pt idx="114">
                  <c:v>27.03696357387081</c:v>
                </c:pt>
                <c:pt idx="115">
                  <c:v>33.55970191438022</c:v>
                </c:pt>
                <c:pt idx="116">
                  <c:v>47.732678692535046</c:v>
                </c:pt>
                <c:pt idx="117">
                  <c:v>59.70453027128387</c:v>
                </c:pt>
                <c:pt idx="118">
                  <c:v>51.31954557036248</c:v>
                </c:pt>
                <c:pt idx="119">
                  <c:v>41.69904577275087</c:v>
                </c:pt>
                <c:pt idx="120">
                  <c:v>28.1641284131811</c:v>
                </c:pt>
                <c:pt idx="121">
                  <c:v>48.086213665731336</c:v>
                </c:pt>
                <c:pt idx="122">
                  <c:v>42.588686561639946</c:v>
                </c:pt>
                <c:pt idx="123">
                  <c:v>39.39857236223493</c:v>
                </c:pt>
                <c:pt idx="124">
                  <c:v>30.732815368592853</c:v>
                </c:pt>
                <c:pt idx="125">
                  <c:v>36.64221136979075</c:v>
                </c:pt>
                <c:pt idx="126">
                  <c:v>36.20985076707622</c:v>
                </c:pt>
                <c:pt idx="127">
                  <c:v>34.46804406446454</c:v>
                </c:pt>
                <c:pt idx="128">
                  <c:v>51.22683620828443</c:v>
                </c:pt>
                <c:pt idx="129">
                  <c:v>42.34370073780265</c:v>
                </c:pt>
                <c:pt idx="130">
                  <c:v>58.92268559014847</c:v>
                </c:pt>
                <c:pt idx="131">
                  <c:v>57.335222406628276</c:v>
                </c:pt>
                <c:pt idx="132">
                  <c:v>54.04606666428012</c:v>
                </c:pt>
                <c:pt idx="133">
                  <c:v>59.024748261523996</c:v>
                </c:pt>
                <c:pt idx="134">
                  <c:v>48.2401336560458</c:v>
                </c:pt>
                <c:pt idx="135">
                  <c:v>50.90099857981621</c:v>
                </c:pt>
                <c:pt idx="136">
                  <c:v>66.51734985281819</c:v>
                </c:pt>
                <c:pt idx="137">
                  <c:v>54.09393118981598</c:v>
                </c:pt>
                <c:pt idx="138">
                  <c:v>58.497556119035764</c:v>
                </c:pt>
                <c:pt idx="139">
                  <c:v>53.0284463534208</c:v>
                </c:pt>
                <c:pt idx="140">
                  <c:v>51.90544083089571</c:v>
                </c:pt>
                <c:pt idx="141">
                  <c:v>55.56030623425925</c:v>
                </c:pt>
                <c:pt idx="142">
                  <c:v>56.54746351146108</c:v>
                </c:pt>
              </c:numCache>
            </c:numRef>
          </c:xVal>
          <c:yVal>
            <c:numRef>
              <c:f>'All Data'!$N$10:$N$152</c:f>
              <c:numCache>
                <c:ptCount val="143"/>
                <c:pt idx="0">
                  <c:v>2625.35</c:v>
                </c:pt>
                <c:pt idx="1">
                  <c:v>936</c:v>
                </c:pt>
                <c:pt idx="2">
                  <c:v>1429.31</c:v>
                </c:pt>
                <c:pt idx="3">
                  <c:v>3132.75</c:v>
                </c:pt>
                <c:pt idx="4">
                  <c:v>972.283</c:v>
                </c:pt>
                <c:pt idx="5">
                  <c:v>1105.98</c:v>
                </c:pt>
                <c:pt idx="6">
                  <c:v>2111.58</c:v>
                </c:pt>
                <c:pt idx="8">
                  <c:v>536.707</c:v>
                </c:pt>
                <c:pt idx="10">
                  <c:v>1698.78</c:v>
                </c:pt>
                <c:pt idx="11">
                  <c:v>1731.07</c:v>
                </c:pt>
                <c:pt idx="12">
                  <c:v>3264.49</c:v>
                </c:pt>
                <c:pt idx="13">
                  <c:v>768.715</c:v>
                </c:pt>
                <c:pt idx="14">
                  <c:v>2074.89</c:v>
                </c:pt>
                <c:pt idx="15">
                  <c:v>1050.24</c:v>
                </c:pt>
                <c:pt idx="16">
                  <c:v>2459.13</c:v>
                </c:pt>
                <c:pt idx="17">
                  <c:v>996.955</c:v>
                </c:pt>
                <c:pt idx="18">
                  <c:v>1403.56</c:v>
                </c:pt>
                <c:pt idx="19">
                  <c:v>1213.35</c:v>
                </c:pt>
                <c:pt idx="20">
                  <c:v>749.065</c:v>
                </c:pt>
                <c:pt idx="21">
                  <c:v>4150.46</c:v>
                </c:pt>
                <c:pt idx="22">
                  <c:v>1908.33</c:v>
                </c:pt>
                <c:pt idx="23">
                  <c:v>2285.49</c:v>
                </c:pt>
                <c:pt idx="24">
                  <c:v>556.928</c:v>
                </c:pt>
                <c:pt idx="25">
                  <c:v>608.894</c:v>
                </c:pt>
                <c:pt idx="26">
                  <c:v>1350.01</c:v>
                </c:pt>
                <c:pt idx="27">
                  <c:v>1671.33</c:v>
                </c:pt>
                <c:pt idx="28">
                  <c:v>2622.08</c:v>
                </c:pt>
                <c:pt idx="29">
                  <c:v>3258.73</c:v>
                </c:pt>
                <c:pt idx="30">
                  <c:v>1769.7</c:v>
                </c:pt>
                <c:pt idx="31">
                  <c:v>2369.4</c:v>
                </c:pt>
                <c:pt idx="32">
                  <c:v>1101.85</c:v>
                </c:pt>
                <c:pt idx="33">
                  <c:v>5736.7</c:v>
                </c:pt>
                <c:pt idx="34">
                  <c:v>1870.99</c:v>
                </c:pt>
                <c:pt idx="35">
                  <c:v>590.269</c:v>
                </c:pt>
                <c:pt idx="36">
                  <c:v>1521.16</c:v>
                </c:pt>
                <c:pt idx="37">
                  <c:v>2185.31</c:v>
                </c:pt>
                <c:pt idx="38">
                  <c:v>1850.74</c:v>
                </c:pt>
                <c:pt idx="39">
                  <c:v>4314.74</c:v>
                </c:pt>
                <c:pt idx="40">
                  <c:v>10077.3</c:v>
                </c:pt>
                <c:pt idx="41">
                  <c:v>12637.8</c:v>
                </c:pt>
                <c:pt idx="42">
                  <c:v>4091.58</c:v>
                </c:pt>
                <c:pt idx="43">
                  <c:v>4148.04</c:v>
                </c:pt>
                <c:pt idx="44">
                  <c:v>3590.53</c:v>
                </c:pt>
                <c:pt idx="45">
                  <c:v>10336.8</c:v>
                </c:pt>
                <c:pt idx="46">
                  <c:v>4284.93</c:v>
                </c:pt>
                <c:pt idx="47">
                  <c:v>2587.81</c:v>
                </c:pt>
                <c:pt idx="48">
                  <c:v>6096.15</c:v>
                </c:pt>
                <c:pt idx="49">
                  <c:v>2909.56</c:v>
                </c:pt>
                <c:pt idx="50">
                  <c:v>2512.15</c:v>
                </c:pt>
                <c:pt idx="51">
                  <c:v>1614.19</c:v>
                </c:pt>
                <c:pt idx="52">
                  <c:v>4961.68</c:v>
                </c:pt>
                <c:pt idx="53">
                  <c:v>1573.43</c:v>
                </c:pt>
                <c:pt idx="54">
                  <c:v>2197.76</c:v>
                </c:pt>
                <c:pt idx="55">
                  <c:v>2849.43</c:v>
                </c:pt>
                <c:pt idx="57">
                  <c:v>7981.16</c:v>
                </c:pt>
                <c:pt idx="58">
                  <c:v>3719.44</c:v>
                </c:pt>
                <c:pt idx="59">
                  <c:v>4838.9</c:v>
                </c:pt>
                <c:pt idx="60">
                  <c:v>4280.06</c:v>
                </c:pt>
                <c:pt idx="61">
                  <c:v>6217.33</c:v>
                </c:pt>
                <c:pt idx="62">
                  <c:v>17149.7</c:v>
                </c:pt>
                <c:pt idx="63">
                  <c:v>12770.1</c:v>
                </c:pt>
                <c:pt idx="64">
                  <c:v>12646.9</c:v>
                </c:pt>
                <c:pt idx="65">
                  <c:v>6868.73</c:v>
                </c:pt>
                <c:pt idx="66">
                  <c:v>10960.8</c:v>
                </c:pt>
                <c:pt idx="67">
                  <c:v>7097.1</c:v>
                </c:pt>
                <c:pt idx="68">
                  <c:v>4455.12</c:v>
                </c:pt>
                <c:pt idx="69">
                  <c:v>3670.87</c:v>
                </c:pt>
                <c:pt idx="70">
                  <c:v>7833.1</c:v>
                </c:pt>
                <c:pt idx="71">
                  <c:v>9330.55</c:v>
                </c:pt>
                <c:pt idx="72">
                  <c:v>7758.42</c:v>
                </c:pt>
                <c:pt idx="73">
                  <c:v>8610.14</c:v>
                </c:pt>
                <c:pt idx="74">
                  <c:v>15730.4</c:v>
                </c:pt>
                <c:pt idx="76">
                  <c:v>15273.5</c:v>
                </c:pt>
                <c:pt idx="77">
                  <c:v>3951.11</c:v>
                </c:pt>
                <c:pt idx="78">
                  <c:v>9533.29</c:v>
                </c:pt>
                <c:pt idx="79">
                  <c:v>2362.61</c:v>
                </c:pt>
                <c:pt idx="80">
                  <c:v>17342.7</c:v>
                </c:pt>
                <c:pt idx="81">
                  <c:v>2489.55</c:v>
                </c:pt>
                <c:pt idx="82">
                  <c:v>8119.09</c:v>
                </c:pt>
                <c:pt idx="83">
                  <c:v>13386.9</c:v>
                </c:pt>
                <c:pt idx="84">
                  <c:v>2638.56</c:v>
                </c:pt>
                <c:pt idx="85">
                  <c:v>4774.17</c:v>
                </c:pt>
                <c:pt idx="86">
                  <c:v>2042.88</c:v>
                </c:pt>
                <c:pt idx="88">
                  <c:v>4233.31</c:v>
                </c:pt>
                <c:pt idx="89">
                  <c:v>2587.83</c:v>
                </c:pt>
                <c:pt idx="90">
                  <c:v>5240.33</c:v>
                </c:pt>
                <c:pt idx="91">
                  <c:v>1808.26</c:v>
                </c:pt>
                <c:pt idx="92">
                  <c:v>4158.88</c:v>
                </c:pt>
                <c:pt idx="93">
                  <c:v>274.47</c:v>
                </c:pt>
                <c:pt idx="94">
                  <c:v>3314.44</c:v>
                </c:pt>
                <c:pt idx="95">
                  <c:v>3378.44</c:v>
                </c:pt>
                <c:pt idx="96">
                  <c:v>3002.29</c:v>
                </c:pt>
                <c:pt idx="97">
                  <c:v>2354.72</c:v>
                </c:pt>
                <c:pt idx="99">
                  <c:v>3828.96</c:v>
                </c:pt>
                <c:pt idx="100">
                  <c:v>3357.38</c:v>
                </c:pt>
                <c:pt idx="102">
                  <c:v>2426.6</c:v>
                </c:pt>
                <c:pt idx="103">
                  <c:v>2678.1</c:v>
                </c:pt>
                <c:pt idx="104">
                  <c:v>2397.16</c:v>
                </c:pt>
                <c:pt idx="105">
                  <c:v>3672.81</c:v>
                </c:pt>
                <c:pt idx="106">
                  <c:v>4162.51</c:v>
                </c:pt>
                <c:pt idx="108">
                  <c:v>1719.3</c:v>
                </c:pt>
                <c:pt idx="109">
                  <c:v>4223.33</c:v>
                </c:pt>
                <c:pt idx="110">
                  <c:v>5343.32</c:v>
                </c:pt>
                <c:pt idx="111">
                  <c:v>1669.62</c:v>
                </c:pt>
                <c:pt idx="112">
                  <c:v>6931.86</c:v>
                </c:pt>
                <c:pt idx="113">
                  <c:v>3397.28</c:v>
                </c:pt>
                <c:pt idx="115">
                  <c:v>2295.43</c:v>
                </c:pt>
                <c:pt idx="116">
                  <c:v>1916.07</c:v>
                </c:pt>
                <c:pt idx="117">
                  <c:v>5234.24</c:v>
                </c:pt>
                <c:pt idx="118">
                  <c:v>2927.64</c:v>
                </c:pt>
                <c:pt idx="119">
                  <c:v>2592.76</c:v>
                </c:pt>
                <c:pt idx="120">
                  <c:v>6097.48</c:v>
                </c:pt>
                <c:pt idx="121">
                  <c:v>1665.18</c:v>
                </c:pt>
                <c:pt idx="122">
                  <c:v>1889.31</c:v>
                </c:pt>
                <c:pt idx="123">
                  <c:v>5760.54</c:v>
                </c:pt>
                <c:pt idx="124">
                  <c:v>12957.7</c:v>
                </c:pt>
                <c:pt idx="125">
                  <c:v>13511.7</c:v>
                </c:pt>
                <c:pt idx="126">
                  <c:v>4881.81</c:v>
                </c:pt>
                <c:pt idx="127">
                  <c:v>4425.13</c:v>
                </c:pt>
                <c:pt idx="129">
                  <c:v>2117.07</c:v>
                </c:pt>
                <c:pt idx="130">
                  <c:v>2436.77</c:v>
                </c:pt>
                <c:pt idx="131">
                  <c:v>822.941</c:v>
                </c:pt>
                <c:pt idx="132">
                  <c:v>3383.14</c:v>
                </c:pt>
                <c:pt idx="133">
                  <c:v>1805.61</c:v>
                </c:pt>
                <c:pt idx="134">
                  <c:v>8173.12</c:v>
                </c:pt>
                <c:pt idx="135">
                  <c:v>2849.56</c:v>
                </c:pt>
                <c:pt idx="136">
                  <c:v>4085.71</c:v>
                </c:pt>
                <c:pt idx="137">
                  <c:v>1565.78</c:v>
                </c:pt>
                <c:pt idx="138">
                  <c:v>1687.46</c:v>
                </c:pt>
                <c:pt idx="139">
                  <c:v>2484.85</c:v>
                </c:pt>
                <c:pt idx="140">
                  <c:v>1970.67</c:v>
                </c:pt>
                <c:pt idx="141">
                  <c:v>3095.92</c:v>
                </c:pt>
                <c:pt idx="142">
                  <c:v>3265.26</c:v>
                </c:pt>
              </c:numCache>
            </c:numRef>
          </c:yVal>
          <c:bubbleSize>
            <c:numRef>
              <c:f>'All Data'!$O$10:$O$152</c:f>
              <c:numCache>
                <c:ptCount val="143"/>
                <c:pt idx="0">
                  <c:v>32854159</c:v>
                </c:pt>
                <c:pt idx="1">
                  <c:v>16095214</c:v>
                </c:pt>
                <c:pt idx="2">
                  <c:v>8490301</c:v>
                </c:pt>
                <c:pt idx="3">
                  <c:v>1835938</c:v>
                </c:pt>
                <c:pt idx="4">
                  <c:v>13933363</c:v>
                </c:pt>
                <c:pt idx="5">
                  <c:v>7858791</c:v>
                </c:pt>
                <c:pt idx="6">
                  <c:v>17795149</c:v>
                </c:pt>
                <c:pt idx="7">
                  <c:v>4191429</c:v>
                </c:pt>
                <c:pt idx="8">
                  <c:v>10145609</c:v>
                </c:pt>
                <c:pt idx="9">
                  <c:v>3609851</c:v>
                </c:pt>
                <c:pt idx="10">
                  <c:v>58740547</c:v>
                </c:pt>
                <c:pt idx="11">
                  <c:v>804206</c:v>
                </c:pt>
                <c:pt idx="12">
                  <c:v>72849793</c:v>
                </c:pt>
                <c:pt idx="13">
                  <c:v>75173000</c:v>
                </c:pt>
                <c:pt idx="14">
                  <c:v>22535010</c:v>
                </c:pt>
                <c:pt idx="15">
                  <c:v>9002656</c:v>
                </c:pt>
                <c:pt idx="16">
                  <c:v>35598952</c:v>
                </c:pt>
                <c:pt idx="17">
                  <c:v>18642586</c:v>
                </c:pt>
                <c:pt idx="18">
                  <c:v>13226091</c:v>
                </c:pt>
                <c:pt idx="19">
                  <c:v>11611090</c:v>
                </c:pt>
                <c:pt idx="20">
                  <c:v>2963105</c:v>
                </c:pt>
                <c:pt idx="21">
                  <c:v>30142708.7983098</c:v>
                </c:pt>
                <c:pt idx="22">
                  <c:v>20532675</c:v>
                </c:pt>
                <c:pt idx="23">
                  <c:v>2019677</c:v>
                </c:pt>
                <c:pt idx="24">
                  <c:v>13264190</c:v>
                </c:pt>
                <c:pt idx="25">
                  <c:v>141356083</c:v>
                </c:pt>
                <c:pt idx="26">
                  <c:v>9233793</c:v>
                </c:pt>
                <c:pt idx="27">
                  <c:v>11770340</c:v>
                </c:pt>
                <c:pt idx="28">
                  <c:v>5586403</c:v>
                </c:pt>
                <c:pt idx="29">
                  <c:v>46892428</c:v>
                </c:pt>
                <c:pt idx="30">
                  <c:v>36899747</c:v>
                </c:pt>
                <c:pt idx="31">
                  <c:v>38477873</c:v>
                </c:pt>
                <c:pt idx="32">
                  <c:v>6238572</c:v>
                </c:pt>
                <c:pt idx="33">
                  <c:v>10029000</c:v>
                </c:pt>
                <c:pt idx="34">
                  <c:v>28947181</c:v>
                </c:pt>
                <c:pt idx="35">
                  <c:v>11478317</c:v>
                </c:pt>
                <c:pt idx="36">
                  <c:v>13119679</c:v>
                </c:pt>
                <c:pt idx="37">
                  <c:v>3153731</c:v>
                </c:pt>
                <c:pt idx="38">
                  <c:v>3781274</c:v>
                </c:pt>
                <c:pt idx="39">
                  <c:v>7740000</c:v>
                </c:pt>
                <c:pt idx="40">
                  <c:v>4443350</c:v>
                </c:pt>
                <c:pt idx="41">
                  <c:v>11104000</c:v>
                </c:pt>
                <c:pt idx="42">
                  <c:v>2033655</c:v>
                </c:pt>
                <c:pt idx="43">
                  <c:v>3876661</c:v>
                </c:pt>
                <c:pt idx="44">
                  <c:v>21634350</c:v>
                </c:pt>
                <c:pt idx="45">
                  <c:v>2000500</c:v>
                </c:pt>
                <c:pt idx="46">
                  <c:v>7440769</c:v>
                </c:pt>
                <c:pt idx="47">
                  <c:v>3017661</c:v>
                </c:pt>
                <c:pt idx="48">
                  <c:v>8391850</c:v>
                </c:pt>
                <c:pt idx="49">
                  <c:v>4473409</c:v>
                </c:pt>
                <c:pt idx="50">
                  <c:v>15147050</c:v>
                </c:pt>
                <c:pt idx="51">
                  <c:v>5143500</c:v>
                </c:pt>
                <c:pt idx="52">
                  <c:v>2554000</c:v>
                </c:pt>
                <c:pt idx="53">
                  <c:v>6550213</c:v>
                </c:pt>
                <c:pt idx="54">
                  <c:v>26167369</c:v>
                </c:pt>
                <c:pt idx="55">
                  <c:v>1304500000</c:v>
                </c:pt>
                <c:pt idx="56">
                  <c:v>6813200</c:v>
                </c:pt>
                <c:pt idx="57">
                  <c:v>127773000</c:v>
                </c:pt>
                <c:pt idx="58">
                  <c:v>48294143</c:v>
                </c:pt>
                <c:pt idx="59">
                  <c:v>8233300</c:v>
                </c:pt>
                <c:pt idx="60">
                  <c:v>9775591.4938548</c:v>
                </c:pt>
                <c:pt idx="61">
                  <c:v>10478650</c:v>
                </c:pt>
                <c:pt idx="62">
                  <c:v>10234092</c:v>
                </c:pt>
                <c:pt idx="63">
                  <c:v>5415978</c:v>
                </c:pt>
                <c:pt idx="64">
                  <c:v>1346100</c:v>
                </c:pt>
                <c:pt idx="65">
                  <c:v>5246100</c:v>
                </c:pt>
                <c:pt idx="66">
                  <c:v>60873000</c:v>
                </c:pt>
                <c:pt idx="67">
                  <c:v>82469400</c:v>
                </c:pt>
                <c:pt idx="68">
                  <c:v>10087050</c:v>
                </c:pt>
                <c:pt idx="69">
                  <c:v>296750</c:v>
                </c:pt>
                <c:pt idx="70">
                  <c:v>4159100</c:v>
                </c:pt>
                <c:pt idx="71">
                  <c:v>58607050</c:v>
                </c:pt>
                <c:pt idx="72">
                  <c:v>2300500</c:v>
                </c:pt>
                <c:pt idx="73">
                  <c:v>3414300</c:v>
                </c:pt>
                <c:pt idx="74">
                  <c:v>456709.587191655</c:v>
                </c:pt>
                <c:pt idx="75">
                  <c:v>403500</c:v>
                </c:pt>
                <c:pt idx="76">
                  <c:v>16319850</c:v>
                </c:pt>
                <c:pt idx="77">
                  <c:v>4623300</c:v>
                </c:pt>
                <c:pt idx="78">
                  <c:v>38165450</c:v>
                </c:pt>
                <c:pt idx="79">
                  <c:v>10549450</c:v>
                </c:pt>
                <c:pt idx="80">
                  <c:v>5387000</c:v>
                </c:pt>
                <c:pt idx="81">
                  <c:v>43398150</c:v>
                </c:pt>
                <c:pt idx="82">
                  <c:v>9024040</c:v>
                </c:pt>
                <c:pt idx="83">
                  <c:v>7437100</c:v>
                </c:pt>
                <c:pt idx="84">
                  <c:v>47105150</c:v>
                </c:pt>
                <c:pt idx="85">
                  <c:v>60226473</c:v>
                </c:pt>
                <c:pt idx="86">
                  <c:v>38747148</c:v>
                </c:pt>
                <c:pt idx="87">
                  <c:v>291800</c:v>
                </c:pt>
                <c:pt idx="88">
                  <c:v>9182015</c:v>
                </c:pt>
                <c:pt idx="89">
                  <c:v>186830759</c:v>
                </c:pt>
                <c:pt idx="90">
                  <c:v>16295102</c:v>
                </c:pt>
                <c:pt idx="91">
                  <c:v>44945790</c:v>
                </c:pt>
                <c:pt idx="92">
                  <c:v>4327228</c:v>
                </c:pt>
                <c:pt idx="93">
                  <c:v>11259905</c:v>
                </c:pt>
                <c:pt idx="94">
                  <c:v>9469601</c:v>
                </c:pt>
                <c:pt idx="95">
                  <c:v>13060993</c:v>
                </c:pt>
                <c:pt idx="96">
                  <c:v>6668356</c:v>
                </c:pt>
                <c:pt idx="97">
                  <c:v>12709564</c:v>
                </c:pt>
                <c:pt idx="98">
                  <c:v>739472</c:v>
                </c:pt>
                <c:pt idx="99">
                  <c:v>9296291</c:v>
                </c:pt>
                <c:pt idx="100">
                  <c:v>6834110</c:v>
                </c:pt>
                <c:pt idx="101">
                  <c:v>2654500</c:v>
                </c:pt>
                <c:pt idx="102">
                  <c:v>103089132.564478</c:v>
                </c:pt>
                <c:pt idx="103">
                  <c:v>5462539</c:v>
                </c:pt>
                <c:pt idx="104">
                  <c:v>3231502</c:v>
                </c:pt>
                <c:pt idx="105">
                  <c:v>5898651</c:v>
                </c:pt>
                <c:pt idx="106">
                  <c:v>27274266</c:v>
                </c:pt>
                <c:pt idx="107">
                  <c:v>1323722</c:v>
                </c:pt>
                <c:pt idx="108">
                  <c:v>3305723</c:v>
                </c:pt>
                <c:pt idx="109">
                  <c:v>26577000</c:v>
                </c:pt>
                <c:pt idx="110">
                  <c:v>757800</c:v>
                </c:pt>
                <c:pt idx="111">
                  <c:v>69087070.4615656</c:v>
                </c:pt>
                <c:pt idx="112">
                  <c:v>6923600</c:v>
                </c:pt>
                <c:pt idx="113">
                  <c:v>5411500</c:v>
                </c:pt>
                <c:pt idx="114">
                  <c:v>2535446.05575405</c:v>
                </c:pt>
                <c:pt idx="115">
                  <c:v>4010740</c:v>
                </c:pt>
                <c:pt idx="116">
                  <c:v>3761904</c:v>
                </c:pt>
                <c:pt idx="117">
                  <c:v>23118994</c:v>
                </c:pt>
                <c:pt idx="118">
                  <c:v>18893881</c:v>
                </c:pt>
                <c:pt idx="119">
                  <c:v>72065000</c:v>
                </c:pt>
                <c:pt idx="120">
                  <c:v>4104291</c:v>
                </c:pt>
                <c:pt idx="121">
                  <c:v>21095679</c:v>
                </c:pt>
                <c:pt idx="122">
                  <c:v>29267000</c:v>
                </c:pt>
                <c:pt idx="123">
                  <c:v>32312000</c:v>
                </c:pt>
                <c:pt idx="124">
                  <c:v>296507000</c:v>
                </c:pt>
                <c:pt idx="125">
                  <c:v>20399836</c:v>
                </c:pt>
                <c:pt idx="126">
                  <c:v>4133900</c:v>
                </c:pt>
                <c:pt idx="127">
                  <c:v>143150000</c:v>
                </c:pt>
                <c:pt idx="128">
                  <c:v>47967266</c:v>
                </c:pt>
                <c:pt idx="129">
                  <c:v>13955507</c:v>
                </c:pt>
                <c:pt idx="130">
                  <c:v>220558000</c:v>
                </c:pt>
                <c:pt idx="131">
                  <c:v>5663910</c:v>
                </c:pt>
                <c:pt idx="132">
                  <c:v>25652985</c:v>
                </c:pt>
                <c:pt idx="133">
                  <c:v>84566163</c:v>
                </c:pt>
                <c:pt idx="134">
                  <c:v>4265800</c:v>
                </c:pt>
                <c:pt idx="135">
                  <c:v>63002911</c:v>
                </c:pt>
                <c:pt idx="136">
                  <c:v>83104900</c:v>
                </c:pt>
                <c:pt idx="137">
                  <c:v>153281120</c:v>
                </c:pt>
                <c:pt idx="138">
                  <c:v>637013</c:v>
                </c:pt>
                <c:pt idx="139">
                  <c:v>1094583000</c:v>
                </c:pt>
                <c:pt idx="140">
                  <c:v>27093656</c:v>
                </c:pt>
                <c:pt idx="141">
                  <c:v>155772000</c:v>
                </c:pt>
                <c:pt idx="142">
                  <c:v>19668000</c:v>
                </c:pt>
              </c:numCache>
            </c:numRef>
          </c:bubbleSize>
          <c:bubble3D val="1"/>
        </c:ser>
        <c:ser>
          <c:idx val="0"/>
          <c:order val="1"/>
          <c:tx>
            <c:v>Africa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Data'!$I$10:$I$46</c:f>
              <c:numCache>
                <c:ptCount val="37"/>
                <c:pt idx="0">
                  <c:v>51.22543382712441</c:v>
                </c:pt>
                <c:pt idx="1">
                  <c:v>26.77531592098588</c:v>
                </c:pt>
                <c:pt idx="2">
                  <c:v>24.58144660466762</c:v>
                </c:pt>
                <c:pt idx="3">
                  <c:v>20.85121297058517</c:v>
                </c:pt>
                <c:pt idx="4">
                  <c:v>22.399582282283387</c:v>
                </c:pt>
                <c:pt idx="5">
                  <c:v>21.84222638732446</c:v>
                </c:pt>
                <c:pt idx="6">
                  <c:v>27.22251018880648</c:v>
                </c:pt>
                <c:pt idx="7">
                  <c:v>22.879660355804383</c:v>
                </c:pt>
                <c:pt idx="8">
                  <c:v>34.266947388468786</c:v>
                </c:pt>
                <c:pt idx="9">
                  <c:v>32.43495533597807</c:v>
                </c:pt>
                <c:pt idx="10">
                  <c:v>29.040167168064748</c:v>
                </c:pt>
                <c:pt idx="11">
                  <c:v>40.44342706307227</c:v>
                </c:pt>
                <c:pt idx="12">
                  <c:v>60.32131662545697</c:v>
                </c:pt>
                <c:pt idx="13">
                  <c:v>28.09861340711243</c:v>
                </c:pt>
                <c:pt idx="14">
                  <c:v>37.09801826157607</c:v>
                </c:pt>
                <c:pt idx="15">
                  <c:v>30.25217378627419</c:v>
                </c:pt>
                <c:pt idx="16">
                  <c:v>27.767930540435</c:v>
                </c:pt>
                <c:pt idx="17">
                  <c:v>31.53763757945661</c:v>
                </c:pt>
                <c:pt idx="18">
                  <c:v>34.471205821805306</c:v>
                </c:pt>
                <c:pt idx="19">
                  <c:v>25.770890905369633</c:v>
                </c:pt>
                <c:pt idx="20">
                  <c:v>38.209362746112944</c:v>
                </c:pt>
                <c:pt idx="21">
                  <c:v>56.75259575047146</c:v>
                </c:pt>
                <c:pt idx="22">
                  <c:v>24.610909677822963</c:v>
                </c:pt>
                <c:pt idx="23">
                  <c:v>21.103029920462983</c:v>
                </c:pt>
                <c:pt idx="24">
                  <c:v>26.94047249099398</c:v>
                </c:pt>
                <c:pt idx="25">
                  <c:v>30.345241755950507</c:v>
                </c:pt>
                <c:pt idx="26">
                  <c:v>29.587481839755764</c:v>
                </c:pt>
                <c:pt idx="27">
                  <c:v>38.027724621274594</c:v>
                </c:pt>
                <c:pt idx="28">
                  <c:v>23.08002677241313</c:v>
                </c:pt>
                <c:pt idx="29">
                  <c:v>29.692910806333934</c:v>
                </c:pt>
                <c:pt idx="30">
                  <c:v>28.549897323195143</c:v>
                </c:pt>
                <c:pt idx="31">
                  <c:v>17.790910246872063</c:v>
                </c:pt>
                <c:pt idx="32">
                  <c:v>23.283041190540494</c:v>
                </c:pt>
                <c:pt idx="33">
                  <c:v>54.309056083707716</c:v>
                </c:pt>
                <c:pt idx="34">
                  <c:v>30.20763632988758</c:v>
                </c:pt>
                <c:pt idx="35">
                  <c:v>27.179824341354283</c:v>
                </c:pt>
                <c:pt idx="36">
                  <c:v>16.58759757861335</c:v>
                </c:pt>
              </c:numCache>
            </c:numRef>
          </c:xVal>
          <c:yVal>
            <c:numRef>
              <c:f>'All Data'!$N$10:$N$46</c:f>
              <c:numCache>
                <c:ptCount val="37"/>
                <c:pt idx="0">
                  <c:v>2625.35</c:v>
                </c:pt>
                <c:pt idx="1">
                  <c:v>936</c:v>
                </c:pt>
                <c:pt idx="2">
                  <c:v>1429.31</c:v>
                </c:pt>
                <c:pt idx="3">
                  <c:v>3132.75</c:v>
                </c:pt>
                <c:pt idx="4">
                  <c:v>972.283</c:v>
                </c:pt>
                <c:pt idx="5">
                  <c:v>1105.98</c:v>
                </c:pt>
                <c:pt idx="6">
                  <c:v>2111.58</c:v>
                </c:pt>
                <c:pt idx="8">
                  <c:v>536.707</c:v>
                </c:pt>
                <c:pt idx="10">
                  <c:v>1698.78</c:v>
                </c:pt>
                <c:pt idx="11">
                  <c:v>1731.07</c:v>
                </c:pt>
                <c:pt idx="12">
                  <c:v>3264.49</c:v>
                </c:pt>
                <c:pt idx="13">
                  <c:v>768.715</c:v>
                </c:pt>
                <c:pt idx="14">
                  <c:v>2074.89</c:v>
                </c:pt>
                <c:pt idx="15">
                  <c:v>1050.24</c:v>
                </c:pt>
                <c:pt idx="16">
                  <c:v>2459.13</c:v>
                </c:pt>
                <c:pt idx="17">
                  <c:v>996.955</c:v>
                </c:pt>
                <c:pt idx="18">
                  <c:v>1403.56</c:v>
                </c:pt>
                <c:pt idx="19">
                  <c:v>1213.35</c:v>
                </c:pt>
                <c:pt idx="20">
                  <c:v>749.065</c:v>
                </c:pt>
                <c:pt idx="21">
                  <c:v>4150.46</c:v>
                </c:pt>
                <c:pt idx="22">
                  <c:v>1908.33</c:v>
                </c:pt>
                <c:pt idx="23">
                  <c:v>2285.49</c:v>
                </c:pt>
                <c:pt idx="24">
                  <c:v>556.928</c:v>
                </c:pt>
                <c:pt idx="25">
                  <c:v>608.894</c:v>
                </c:pt>
                <c:pt idx="26">
                  <c:v>1350.01</c:v>
                </c:pt>
                <c:pt idx="27">
                  <c:v>1671.33</c:v>
                </c:pt>
                <c:pt idx="28">
                  <c:v>2622.08</c:v>
                </c:pt>
                <c:pt idx="29">
                  <c:v>3258.73</c:v>
                </c:pt>
                <c:pt idx="30">
                  <c:v>1769.7</c:v>
                </c:pt>
                <c:pt idx="31">
                  <c:v>2369.4</c:v>
                </c:pt>
                <c:pt idx="32">
                  <c:v>1101.85</c:v>
                </c:pt>
                <c:pt idx="33">
                  <c:v>5736.7</c:v>
                </c:pt>
                <c:pt idx="34">
                  <c:v>1870.99</c:v>
                </c:pt>
                <c:pt idx="35">
                  <c:v>590.269</c:v>
                </c:pt>
                <c:pt idx="36">
                  <c:v>1521.16</c:v>
                </c:pt>
              </c:numCache>
            </c:numRef>
          </c:yVal>
          <c:bubbleSize>
            <c:numRef>
              <c:f>'All Data'!$O$10:$O$46</c:f>
              <c:numCache>
                <c:ptCount val="37"/>
                <c:pt idx="0">
                  <c:v>32854159</c:v>
                </c:pt>
                <c:pt idx="1">
                  <c:v>16095214</c:v>
                </c:pt>
                <c:pt idx="2">
                  <c:v>8490301</c:v>
                </c:pt>
                <c:pt idx="3">
                  <c:v>1835938</c:v>
                </c:pt>
                <c:pt idx="4">
                  <c:v>13933363</c:v>
                </c:pt>
                <c:pt idx="5">
                  <c:v>7858791</c:v>
                </c:pt>
                <c:pt idx="6">
                  <c:v>17795149</c:v>
                </c:pt>
                <c:pt idx="7">
                  <c:v>4191429</c:v>
                </c:pt>
                <c:pt idx="8">
                  <c:v>10145609</c:v>
                </c:pt>
                <c:pt idx="9">
                  <c:v>3609851</c:v>
                </c:pt>
                <c:pt idx="10">
                  <c:v>58740547</c:v>
                </c:pt>
                <c:pt idx="11">
                  <c:v>804206</c:v>
                </c:pt>
                <c:pt idx="12">
                  <c:v>72849793</c:v>
                </c:pt>
                <c:pt idx="13">
                  <c:v>75173000</c:v>
                </c:pt>
                <c:pt idx="14">
                  <c:v>22535010</c:v>
                </c:pt>
                <c:pt idx="15">
                  <c:v>9002656</c:v>
                </c:pt>
                <c:pt idx="16">
                  <c:v>35598952</c:v>
                </c:pt>
                <c:pt idx="17">
                  <c:v>18642586</c:v>
                </c:pt>
                <c:pt idx="18">
                  <c:v>13226091</c:v>
                </c:pt>
                <c:pt idx="19">
                  <c:v>11611090</c:v>
                </c:pt>
                <c:pt idx="20">
                  <c:v>2963105</c:v>
                </c:pt>
                <c:pt idx="21">
                  <c:v>30142708.7983098</c:v>
                </c:pt>
                <c:pt idx="22">
                  <c:v>20532675</c:v>
                </c:pt>
                <c:pt idx="23">
                  <c:v>2019677</c:v>
                </c:pt>
                <c:pt idx="24">
                  <c:v>13264190</c:v>
                </c:pt>
                <c:pt idx="25">
                  <c:v>141356083</c:v>
                </c:pt>
                <c:pt idx="26">
                  <c:v>9233793</c:v>
                </c:pt>
                <c:pt idx="27">
                  <c:v>11770340</c:v>
                </c:pt>
                <c:pt idx="28">
                  <c:v>5586403</c:v>
                </c:pt>
                <c:pt idx="29">
                  <c:v>46892428</c:v>
                </c:pt>
                <c:pt idx="30">
                  <c:v>36899747</c:v>
                </c:pt>
                <c:pt idx="31">
                  <c:v>38477873</c:v>
                </c:pt>
                <c:pt idx="32">
                  <c:v>6238572</c:v>
                </c:pt>
                <c:pt idx="33">
                  <c:v>10029000</c:v>
                </c:pt>
                <c:pt idx="34">
                  <c:v>28947181</c:v>
                </c:pt>
                <c:pt idx="35">
                  <c:v>11478317</c:v>
                </c:pt>
                <c:pt idx="36">
                  <c:v>13119679</c:v>
                </c:pt>
              </c:numCache>
            </c:numRef>
          </c:bubbleSize>
          <c:bubble3D val="1"/>
        </c:ser>
        <c:ser>
          <c:idx val="1"/>
          <c:order val="2"/>
          <c:tx>
            <c:v>Balkans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Data'!$I$47:$I$56</c:f>
              <c:numCache>
                <c:ptCount val="10"/>
                <c:pt idx="0">
                  <c:v>47.90787462140599</c:v>
                </c:pt>
                <c:pt idx="1">
                  <c:v>44.955568812255045</c:v>
                </c:pt>
                <c:pt idx="2">
                  <c:v>42.04460173612541</c:v>
                </c:pt>
                <c:pt idx="3">
                  <c:v>47.22648483106895</c:v>
                </c:pt>
                <c:pt idx="4">
                  <c:v>37.583078632973496</c:v>
                </c:pt>
                <c:pt idx="5">
                  <c:v>32.66433263970376</c:v>
                </c:pt>
                <c:pt idx="6">
                  <c:v>54.078292507839194</c:v>
                </c:pt>
                <c:pt idx="7">
                  <c:v>43.89439002735232</c:v>
                </c:pt>
                <c:pt idx="8">
                  <c:v>44.528187832297725</c:v>
                </c:pt>
                <c:pt idx="9">
                  <c:v>47.62735191977159</c:v>
                </c:pt>
              </c:numCache>
            </c:numRef>
          </c:xVal>
          <c:yVal>
            <c:numRef>
              <c:f>'All Data'!$N$47:$N$56</c:f>
              <c:numCache>
                <c:ptCount val="10"/>
                <c:pt idx="0">
                  <c:v>2185.31</c:v>
                </c:pt>
                <c:pt idx="1">
                  <c:v>1850.74</c:v>
                </c:pt>
                <c:pt idx="2">
                  <c:v>4314.74</c:v>
                </c:pt>
                <c:pt idx="3">
                  <c:v>10077.3</c:v>
                </c:pt>
                <c:pt idx="4">
                  <c:v>12637.8</c:v>
                </c:pt>
                <c:pt idx="5">
                  <c:v>4091.58</c:v>
                </c:pt>
                <c:pt idx="6">
                  <c:v>4148.04</c:v>
                </c:pt>
                <c:pt idx="7">
                  <c:v>3590.53</c:v>
                </c:pt>
                <c:pt idx="8">
                  <c:v>10336.8</c:v>
                </c:pt>
                <c:pt idx="9">
                  <c:v>4284.93</c:v>
                </c:pt>
              </c:numCache>
            </c:numRef>
          </c:yVal>
          <c:bubbleSize>
            <c:numRef>
              <c:f>'All Data'!$O$47:$O$56</c:f>
              <c:numCache>
                <c:ptCount val="10"/>
                <c:pt idx="0">
                  <c:v>3153731</c:v>
                </c:pt>
                <c:pt idx="1">
                  <c:v>3781274</c:v>
                </c:pt>
                <c:pt idx="2">
                  <c:v>7740000</c:v>
                </c:pt>
                <c:pt idx="3">
                  <c:v>4443350</c:v>
                </c:pt>
                <c:pt idx="4">
                  <c:v>11104000</c:v>
                </c:pt>
                <c:pt idx="5">
                  <c:v>2033655</c:v>
                </c:pt>
                <c:pt idx="6">
                  <c:v>3876661</c:v>
                </c:pt>
                <c:pt idx="7">
                  <c:v>21634350</c:v>
                </c:pt>
                <c:pt idx="8">
                  <c:v>2000500</c:v>
                </c:pt>
                <c:pt idx="9">
                  <c:v>7440769</c:v>
                </c:pt>
              </c:numCache>
            </c:numRef>
          </c:bubbleSize>
          <c:bubble3D val="1"/>
        </c:ser>
        <c:ser>
          <c:idx val="2"/>
          <c:order val="3"/>
          <c:tx>
            <c:v>Central Asia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Data'!$I$57:$I$63</c:f>
              <c:numCache>
                <c:ptCount val="7"/>
                <c:pt idx="0">
                  <c:v>48.277152571347884</c:v>
                </c:pt>
                <c:pt idx="1">
                  <c:v>41.20855946031664</c:v>
                </c:pt>
                <c:pt idx="2">
                  <c:v>43.596524734274865</c:v>
                </c:pt>
                <c:pt idx="3">
                  <c:v>38.54429196957639</c:v>
                </c:pt>
                <c:pt idx="4">
                  <c:v>47.089532457847014</c:v>
                </c:pt>
                <c:pt idx="5">
                  <c:v>34.951019679412646</c:v>
                </c:pt>
                <c:pt idx="6">
                  <c:v>53.481533998923446</c:v>
                </c:pt>
              </c:numCache>
            </c:numRef>
          </c:xVal>
          <c:yVal>
            <c:numRef>
              <c:f>'All Data'!$N$57:$N$63</c:f>
              <c:numCache>
                <c:ptCount val="7"/>
                <c:pt idx="0">
                  <c:v>2587.81</c:v>
                </c:pt>
                <c:pt idx="1">
                  <c:v>6096.15</c:v>
                </c:pt>
                <c:pt idx="2">
                  <c:v>2909.56</c:v>
                </c:pt>
                <c:pt idx="3">
                  <c:v>2512.15</c:v>
                </c:pt>
                <c:pt idx="4">
                  <c:v>1614.19</c:v>
                </c:pt>
                <c:pt idx="5">
                  <c:v>4961.68</c:v>
                </c:pt>
                <c:pt idx="6">
                  <c:v>1573.43</c:v>
                </c:pt>
              </c:numCache>
            </c:numRef>
          </c:yVal>
          <c:bubbleSize>
            <c:numRef>
              <c:f>'All Data'!$O$57:$O$63</c:f>
              <c:numCache>
                <c:ptCount val="7"/>
                <c:pt idx="0">
                  <c:v>3017661</c:v>
                </c:pt>
                <c:pt idx="1">
                  <c:v>8391850</c:v>
                </c:pt>
                <c:pt idx="2">
                  <c:v>4473409</c:v>
                </c:pt>
                <c:pt idx="3">
                  <c:v>15147050</c:v>
                </c:pt>
                <c:pt idx="4">
                  <c:v>5143500</c:v>
                </c:pt>
                <c:pt idx="5">
                  <c:v>2554000</c:v>
                </c:pt>
                <c:pt idx="6">
                  <c:v>6550213</c:v>
                </c:pt>
              </c:numCache>
            </c:numRef>
          </c:bubbleSize>
          <c:bubble3D val="1"/>
        </c:ser>
        <c:ser>
          <c:idx val="3"/>
          <c:order val="4"/>
          <c:tx>
            <c:v>East Asia</c:v>
          </c:tx>
          <c:spPr>
            <a:solidFill>
              <a:srgbClr val="69518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695185"/>
              </a:solidFill>
              <a:ln w="25400"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xVal>
            <c:numRef>
              <c:f>'All Data'!$I$65:$I$68</c:f>
              <c:numCache>
                <c:ptCount val="4"/>
                <c:pt idx="0">
                  <c:v>57.10995880947534</c:v>
                </c:pt>
                <c:pt idx="1">
                  <c:v>41.598825776728866</c:v>
                </c:pt>
                <c:pt idx="2">
                  <c:v>43.25348143324367</c:v>
                </c:pt>
                <c:pt idx="3">
                  <c:v>44.4267355071313</c:v>
                </c:pt>
              </c:numCache>
            </c:numRef>
          </c:xVal>
          <c:yVal>
            <c:numRef>
              <c:f>'All Data'!$N$65:$N$68</c:f>
              <c:numCache>
                <c:ptCount val="4"/>
                <c:pt idx="0">
                  <c:v>2849.43</c:v>
                </c:pt>
                <c:pt idx="2">
                  <c:v>7981.16</c:v>
                </c:pt>
                <c:pt idx="3">
                  <c:v>3719.44</c:v>
                </c:pt>
              </c:numCache>
            </c:numRef>
          </c:yVal>
          <c:bubbleSize>
            <c:numRef>
              <c:f>'All Data'!$O$65:$O$68</c:f>
              <c:numCache>
                <c:ptCount val="4"/>
                <c:pt idx="0">
                  <c:v>1304500000</c:v>
                </c:pt>
                <c:pt idx="1">
                  <c:v>6813200</c:v>
                </c:pt>
                <c:pt idx="2">
                  <c:v>127773000</c:v>
                </c:pt>
                <c:pt idx="3">
                  <c:v>48294143</c:v>
                </c:pt>
              </c:numCache>
            </c:numRef>
          </c:bubbleSize>
          <c:bubble3D val="1"/>
        </c:ser>
        <c:ser>
          <c:idx val="4"/>
          <c:order val="5"/>
          <c:tx>
            <c:v>Europe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Data'!$I$69:$I$95</c:f>
              <c:numCache>
                <c:ptCount val="27"/>
                <c:pt idx="0">
                  <c:v>47.693302448795016</c:v>
                </c:pt>
                <c:pt idx="1">
                  <c:v>35.674119028006494</c:v>
                </c:pt>
                <c:pt idx="2">
                  <c:v>45.36103564421624</c:v>
                </c:pt>
                <c:pt idx="3">
                  <c:v>38.30963964576494</c:v>
                </c:pt>
                <c:pt idx="4">
                  <c:v>35.4675970464689</c:v>
                </c:pt>
                <c:pt idx="5">
                  <c:v>26.419451196493675</c:v>
                </c:pt>
                <c:pt idx="6">
                  <c:v>47.234372850060254</c:v>
                </c:pt>
                <c:pt idx="7">
                  <c:v>43.861599861452866</c:v>
                </c:pt>
                <c:pt idx="8">
                  <c:v>48.072183429339056</c:v>
                </c:pt>
                <c:pt idx="9">
                  <c:v>38.863734711740726</c:v>
                </c:pt>
                <c:pt idx="10">
                  <c:v>38.14106403947643</c:v>
                </c:pt>
                <c:pt idx="11">
                  <c:v>42.619435467144704</c:v>
                </c:pt>
                <c:pt idx="12">
                  <c:v>44.02117247966745</c:v>
                </c:pt>
                <c:pt idx="13">
                  <c:v>36.67022590233055</c:v>
                </c:pt>
                <c:pt idx="14">
                  <c:v>40.900137455041495</c:v>
                </c:pt>
                <c:pt idx="15">
                  <c:v>28.471915190194583</c:v>
                </c:pt>
                <c:pt idx="16">
                  <c:v>50.35586460873795</c:v>
                </c:pt>
                <c:pt idx="17">
                  <c:v>50.5974485906892</c:v>
                </c:pt>
                <c:pt idx="18">
                  <c:v>40.35974345446</c:v>
                </c:pt>
                <c:pt idx="19">
                  <c:v>42.75129091589011</c:v>
                </c:pt>
                <c:pt idx="20">
                  <c:v>37.45840548340554</c:v>
                </c:pt>
                <c:pt idx="21">
                  <c:v>43.52269430407419</c:v>
                </c:pt>
                <c:pt idx="22">
                  <c:v>43.18882430608119</c:v>
                </c:pt>
                <c:pt idx="23">
                  <c:v>47.99128904405893</c:v>
                </c:pt>
                <c:pt idx="24">
                  <c:v>48.05140348004729</c:v>
                </c:pt>
                <c:pt idx="25">
                  <c:v>38.073961636994866</c:v>
                </c:pt>
                <c:pt idx="26">
                  <c:v>43.3103833934222</c:v>
                </c:pt>
              </c:numCache>
            </c:numRef>
          </c:xVal>
          <c:yVal>
            <c:numRef>
              <c:f>'All Data'!$N$69:$N$95</c:f>
              <c:numCache>
                <c:ptCount val="27"/>
                <c:pt idx="0">
                  <c:v>4838.9</c:v>
                </c:pt>
                <c:pt idx="1">
                  <c:v>4280.06</c:v>
                </c:pt>
                <c:pt idx="2">
                  <c:v>6217.33</c:v>
                </c:pt>
                <c:pt idx="3">
                  <c:v>17149.7</c:v>
                </c:pt>
                <c:pt idx="4">
                  <c:v>12770.1</c:v>
                </c:pt>
                <c:pt idx="5">
                  <c:v>12646.9</c:v>
                </c:pt>
                <c:pt idx="6">
                  <c:v>6868.73</c:v>
                </c:pt>
                <c:pt idx="7">
                  <c:v>10960.8</c:v>
                </c:pt>
                <c:pt idx="8">
                  <c:v>7097.1</c:v>
                </c:pt>
                <c:pt idx="9">
                  <c:v>4455.12</c:v>
                </c:pt>
                <c:pt idx="10">
                  <c:v>3670.87</c:v>
                </c:pt>
                <c:pt idx="11">
                  <c:v>7833.1</c:v>
                </c:pt>
                <c:pt idx="12">
                  <c:v>9330.55</c:v>
                </c:pt>
                <c:pt idx="13">
                  <c:v>7758.42</c:v>
                </c:pt>
                <c:pt idx="14">
                  <c:v>8610.14</c:v>
                </c:pt>
                <c:pt idx="15">
                  <c:v>15730.4</c:v>
                </c:pt>
                <c:pt idx="17">
                  <c:v>15273.5</c:v>
                </c:pt>
                <c:pt idx="18">
                  <c:v>3951.11</c:v>
                </c:pt>
                <c:pt idx="19">
                  <c:v>9533.29</c:v>
                </c:pt>
                <c:pt idx="20">
                  <c:v>2362.61</c:v>
                </c:pt>
                <c:pt idx="21">
                  <c:v>17342.7</c:v>
                </c:pt>
                <c:pt idx="22">
                  <c:v>2489.55</c:v>
                </c:pt>
                <c:pt idx="23">
                  <c:v>8119.09</c:v>
                </c:pt>
                <c:pt idx="24">
                  <c:v>13386.9</c:v>
                </c:pt>
                <c:pt idx="25">
                  <c:v>2638.56</c:v>
                </c:pt>
                <c:pt idx="26">
                  <c:v>4774.17</c:v>
                </c:pt>
              </c:numCache>
            </c:numRef>
          </c:yVal>
          <c:bubbleSize>
            <c:numRef>
              <c:f>'All Data'!$O$69:$O$95</c:f>
              <c:numCache>
                <c:ptCount val="27"/>
                <c:pt idx="0">
                  <c:v>8233300</c:v>
                </c:pt>
                <c:pt idx="1">
                  <c:v>9775591.4938548</c:v>
                </c:pt>
                <c:pt idx="2">
                  <c:v>10478650</c:v>
                </c:pt>
                <c:pt idx="3">
                  <c:v>10234092</c:v>
                </c:pt>
                <c:pt idx="4">
                  <c:v>5415978</c:v>
                </c:pt>
                <c:pt idx="5">
                  <c:v>1346100</c:v>
                </c:pt>
                <c:pt idx="6">
                  <c:v>5246100</c:v>
                </c:pt>
                <c:pt idx="7">
                  <c:v>60873000</c:v>
                </c:pt>
                <c:pt idx="8">
                  <c:v>82469400</c:v>
                </c:pt>
                <c:pt idx="9">
                  <c:v>10087050</c:v>
                </c:pt>
                <c:pt idx="10">
                  <c:v>296750</c:v>
                </c:pt>
                <c:pt idx="11">
                  <c:v>4159100</c:v>
                </c:pt>
                <c:pt idx="12">
                  <c:v>58607050</c:v>
                </c:pt>
                <c:pt idx="13">
                  <c:v>2300500</c:v>
                </c:pt>
                <c:pt idx="14">
                  <c:v>3414300</c:v>
                </c:pt>
                <c:pt idx="15">
                  <c:v>456709.587191655</c:v>
                </c:pt>
                <c:pt idx="16">
                  <c:v>403500</c:v>
                </c:pt>
                <c:pt idx="17">
                  <c:v>16319850</c:v>
                </c:pt>
                <c:pt idx="18">
                  <c:v>4623300</c:v>
                </c:pt>
                <c:pt idx="19">
                  <c:v>38165450</c:v>
                </c:pt>
                <c:pt idx="20">
                  <c:v>10549450</c:v>
                </c:pt>
                <c:pt idx="21">
                  <c:v>5387000</c:v>
                </c:pt>
                <c:pt idx="22">
                  <c:v>43398150</c:v>
                </c:pt>
                <c:pt idx="23">
                  <c:v>9024040</c:v>
                </c:pt>
                <c:pt idx="24">
                  <c:v>7437100</c:v>
                </c:pt>
                <c:pt idx="25">
                  <c:v>47105150</c:v>
                </c:pt>
                <c:pt idx="26">
                  <c:v>60226473</c:v>
                </c:pt>
              </c:numCache>
            </c:numRef>
          </c:bubbleSize>
          <c:bubble3D val="1"/>
        </c:ser>
        <c:ser>
          <c:idx val="5"/>
          <c:order val="6"/>
          <c:tx>
            <c:v>Latin America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Data'!$I$96:$I$119</c:f>
              <c:numCache>
                <c:ptCount val="24"/>
                <c:pt idx="0">
                  <c:v>58.95021441848581</c:v>
                </c:pt>
                <c:pt idx="1">
                  <c:v>54.527025046972085</c:v>
                </c:pt>
                <c:pt idx="2">
                  <c:v>49.34623533449836</c:v>
                </c:pt>
                <c:pt idx="3">
                  <c:v>61.014498245877895</c:v>
                </c:pt>
                <c:pt idx="4">
                  <c:v>49.72138643581754</c:v>
                </c:pt>
                <c:pt idx="5">
                  <c:v>66.10261288798142</c:v>
                </c:pt>
                <c:pt idx="6">
                  <c:v>76.11736216681338</c:v>
                </c:pt>
                <c:pt idx="7">
                  <c:v>65.67941951115208</c:v>
                </c:pt>
                <c:pt idx="8">
                  <c:v>71.77903615421948</c:v>
                </c:pt>
                <c:pt idx="9">
                  <c:v>55.46141041601036</c:v>
                </c:pt>
                <c:pt idx="10">
                  <c:v>61.45867223986323</c:v>
                </c:pt>
                <c:pt idx="11">
                  <c:v>68.37230403214504</c:v>
                </c:pt>
                <c:pt idx="12">
                  <c:v>45.63214575703863</c:v>
                </c:pt>
                <c:pt idx="13">
                  <c:v>50.84340875346735</c:v>
                </c:pt>
                <c:pt idx="14">
                  <c:v>60.986715135557745</c:v>
                </c:pt>
                <c:pt idx="15">
                  <c:v>70.08582723368518</c:v>
                </c:pt>
                <c:pt idx="16">
                  <c:v>55.57529644494213</c:v>
                </c:pt>
                <c:pt idx="17">
                  <c:v>60.541479268870226</c:v>
                </c:pt>
                <c:pt idx="18">
                  <c:v>57.36736687029192</c:v>
                </c:pt>
                <c:pt idx="19">
                  <c:v>47.79994258278289</c:v>
                </c:pt>
                <c:pt idx="20">
                  <c:v>54.37409270234315</c:v>
                </c:pt>
                <c:pt idx="21">
                  <c:v>54.2058803893924</c:v>
                </c:pt>
                <c:pt idx="22">
                  <c:v>37.24083133192873</c:v>
                </c:pt>
                <c:pt idx="23">
                  <c:v>52.49434349003388</c:v>
                </c:pt>
              </c:numCache>
            </c:numRef>
          </c:xVal>
          <c:yVal>
            <c:numRef>
              <c:f>'All Data'!$N$96:$N$119</c:f>
              <c:numCache>
                <c:ptCount val="24"/>
                <c:pt idx="0">
                  <c:v>2042.88</c:v>
                </c:pt>
                <c:pt idx="2">
                  <c:v>4233.31</c:v>
                </c:pt>
                <c:pt idx="3">
                  <c:v>2587.83</c:v>
                </c:pt>
                <c:pt idx="4">
                  <c:v>5240.33</c:v>
                </c:pt>
                <c:pt idx="5">
                  <c:v>1808.26</c:v>
                </c:pt>
                <c:pt idx="6">
                  <c:v>4158.88</c:v>
                </c:pt>
                <c:pt idx="7">
                  <c:v>274.47</c:v>
                </c:pt>
                <c:pt idx="8">
                  <c:v>3314.44</c:v>
                </c:pt>
                <c:pt idx="9">
                  <c:v>3378.44</c:v>
                </c:pt>
                <c:pt idx="10">
                  <c:v>3002.29</c:v>
                </c:pt>
                <c:pt idx="11">
                  <c:v>2354.72</c:v>
                </c:pt>
                <c:pt idx="13">
                  <c:v>3828.96</c:v>
                </c:pt>
                <c:pt idx="14">
                  <c:v>3357.38</c:v>
                </c:pt>
                <c:pt idx="16">
                  <c:v>2426.6</c:v>
                </c:pt>
                <c:pt idx="17">
                  <c:v>2678.1</c:v>
                </c:pt>
                <c:pt idx="18">
                  <c:v>2397.16</c:v>
                </c:pt>
                <c:pt idx="19">
                  <c:v>3672.81</c:v>
                </c:pt>
                <c:pt idx="20">
                  <c:v>4162.51</c:v>
                </c:pt>
                <c:pt idx="22">
                  <c:v>1719.3</c:v>
                </c:pt>
                <c:pt idx="23">
                  <c:v>4223.33</c:v>
                </c:pt>
              </c:numCache>
            </c:numRef>
          </c:yVal>
          <c:bubbleSize>
            <c:numRef>
              <c:f>'All Data'!$O$96:$O$119</c:f>
              <c:numCache>
                <c:ptCount val="24"/>
                <c:pt idx="0">
                  <c:v>38747148</c:v>
                </c:pt>
                <c:pt idx="1">
                  <c:v>291800</c:v>
                </c:pt>
                <c:pt idx="2">
                  <c:v>9182015</c:v>
                </c:pt>
                <c:pt idx="3">
                  <c:v>186830759</c:v>
                </c:pt>
                <c:pt idx="4">
                  <c:v>16295102</c:v>
                </c:pt>
                <c:pt idx="5">
                  <c:v>44945790</c:v>
                </c:pt>
                <c:pt idx="6">
                  <c:v>4327228</c:v>
                </c:pt>
                <c:pt idx="7">
                  <c:v>11259905</c:v>
                </c:pt>
                <c:pt idx="8">
                  <c:v>9469601</c:v>
                </c:pt>
                <c:pt idx="9">
                  <c:v>13060993</c:v>
                </c:pt>
                <c:pt idx="10">
                  <c:v>6668356</c:v>
                </c:pt>
                <c:pt idx="11">
                  <c:v>12709564</c:v>
                </c:pt>
                <c:pt idx="12">
                  <c:v>739472</c:v>
                </c:pt>
                <c:pt idx="13">
                  <c:v>9296291</c:v>
                </c:pt>
                <c:pt idx="14">
                  <c:v>6834110</c:v>
                </c:pt>
                <c:pt idx="15">
                  <c:v>2654500</c:v>
                </c:pt>
                <c:pt idx="16">
                  <c:v>103089132.564478</c:v>
                </c:pt>
                <c:pt idx="17">
                  <c:v>5462539</c:v>
                </c:pt>
                <c:pt idx="18">
                  <c:v>3231502</c:v>
                </c:pt>
                <c:pt idx="19">
                  <c:v>5898651</c:v>
                </c:pt>
                <c:pt idx="20">
                  <c:v>27274266</c:v>
                </c:pt>
                <c:pt idx="21">
                  <c:v>1323722</c:v>
                </c:pt>
                <c:pt idx="22">
                  <c:v>3305723</c:v>
                </c:pt>
                <c:pt idx="23">
                  <c:v>26577000</c:v>
                </c:pt>
              </c:numCache>
            </c:numRef>
          </c:bubbleSize>
          <c:bubble3D val="1"/>
        </c:ser>
        <c:ser>
          <c:idx val="6"/>
          <c:order val="7"/>
          <c:tx>
            <c:v>Middle East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Data'!$I$120:$I$132</c:f>
              <c:numCache>
                <c:ptCount val="13"/>
                <c:pt idx="0">
                  <c:v>46.19311966633473</c:v>
                </c:pt>
                <c:pt idx="1">
                  <c:v>42.08477326155242</c:v>
                </c:pt>
                <c:pt idx="2">
                  <c:v>44.48847651800005</c:v>
                </c:pt>
                <c:pt idx="3">
                  <c:v>54.58668371152978</c:v>
                </c:pt>
                <c:pt idx="4">
                  <c:v>27.03696357387081</c:v>
                </c:pt>
                <c:pt idx="5">
                  <c:v>33.55970191438022</c:v>
                </c:pt>
                <c:pt idx="6">
                  <c:v>47.732678692535046</c:v>
                </c:pt>
                <c:pt idx="7">
                  <c:v>59.70453027128387</c:v>
                </c:pt>
                <c:pt idx="8">
                  <c:v>51.31954557036248</c:v>
                </c:pt>
                <c:pt idx="9">
                  <c:v>41.69904577275087</c:v>
                </c:pt>
                <c:pt idx="10">
                  <c:v>28.1641284131811</c:v>
                </c:pt>
                <c:pt idx="11">
                  <c:v>48.086213665731336</c:v>
                </c:pt>
                <c:pt idx="12">
                  <c:v>42.588686561639946</c:v>
                </c:pt>
              </c:numCache>
            </c:numRef>
          </c:xVal>
          <c:yVal>
            <c:numRef>
              <c:f>'All Data'!$N$120:$N$132</c:f>
              <c:numCache>
                <c:ptCount val="13"/>
                <c:pt idx="0">
                  <c:v>5343.32</c:v>
                </c:pt>
                <c:pt idx="1">
                  <c:v>1669.62</c:v>
                </c:pt>
                <c:pt idx="2">
                  <c:v>6931.86</c:v>
                </c:pt>
                <c:pt idx="3">
                  <c:v>3397.28</c:v>
                </c:pt>
                <c:pt idx="5">
                  <c:v>2295.43</c:v>
                </c:pt>
                <c:pt idx="6">
                  <c:v>1916.07</c:v>
                </c:pt>
                <c:pt idx="7">
                  <c:v>5234.24</c:v>
                </c:pt>
                <c:pt idx="8">
                  <c:v>2927.64</c:v>
                </c:pt>
                <c:pt idx="9">
                  <c:v>2592.76</c:v>
                </c:pt>
                <c:pt idx="10">
                  <c:v>6097.48</c:v>
                </c:pt>
                <c:pt idx="11">
                  <c:v>1665.18</c:v>
                </c:pt>
                <c:pt idx="12">
                  <c:v>1889.31</c:v>
                </c:pt>
              </c:numCache>
            </c:numRef>
          </c:yVal>
          <c:bubbleSize>
            <c:numRef>
              <c:f>'All Data'!$O$120:$O$131</c:f>
              <c:numCache>
                <c:ptCount val="12"/>
                <c:pt idx="0">
                  <c:v>757800</c:v>
                </c:pt>
                <c:pt idx="1">
                  <c:v>69087070.4615656</c:v>
                </c:pt>
                <c:pt idx="2">
                  <c:v>6923600</c:v>
                </c:pt>
                <c:pt idx="3">
                  <c:v>5411500</c:v>
                </c:pt>
                <c:pt idx="4">
                  <c:v>2535446.05575405</c:v>
                </c:pt>
                <c:pt idx="5">
                  <c:v>4010740</c:v>
                </c:pt>
                <c:pt idx="6">
                  <c:v>3761904</c:v>
                </c:pt>
                <c:pt idx="7">
                  <c:v>23118994</c:v>
                </c:pt>
                <c:pt idx="8">
                  <c:v>18893881</c:v>
                </c:pt>
                <c:pt idx="9">
                  <c:v>72065000</c:v>
                </c:pt>
                <c:pt idx="10">
                  <c:v>4104291</c:v>
                </c:pt>
                <c:pt idx="11">
                  <c:v>21095679</c:v>
                </c:pt>
              </c:numCache>
            </c:numRef>
          </c:bubbleSize>
          <c:bubble3D val="1"/>
        </c:ser>
        <c:ser>
          <c:idx val="7"/>
          <c:order val="8"/>
          <c:tx>
            <c:v>North America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Data'!$I$133:$I$134</c:f>
              <c:numCache>
                <c:ptCount val="2"/>
                <c:pt idx="0">
                  <c:v>39.39857236223493</c:v>
                </c:pt>
                <c:pt idx="1">
                  <c:v>30.732815368592853</c:v>
                </c:pt>
              </c:numCache>
            </c:numRef>
          </c:xVal>
          <c:yVal>
            <c:numRef>
              <c:f>'All Data'!$N$133:$N$134</c:f>
              <c:numCache>
                <c:ptCount val="2"/>
                <c:pt idx="0">
                  <c:v>5760.54</c:v>
                </c:pt>
                <c:pt idx="1">
                  <c:v>12957.7</c:v>
                </c:pt>
              </c:numCache>
            </c:numRef>
          </c:yVal>
          <c:bubbleSize>
            <c:numRef>
              <c:f>'All Data'!$O$133:$O$134</c:f>
              <c:numCache>
                <c:ptCount val="2"/>
                <c:pt idx="0">
                  <c:v>32312000</c:v>
                </c:pt>
                <c:pt idx="1">
                  <c:v>296507000</c:v>
                </c:pt>
              </c:numCache>
            </c:numRef>
          </c:bubbleSize>
          <c:bubble3D val="1"/>
        </c:ser>
        <c:ser>
          <c:idx val="8"/>
          <c:order val="9"/>
          <c:tx>
            <c:v>Oceania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Data'!$I$135:$I$136</c:f>
              <c:numCache>
                <c:ptCount val="2"/>
                <c:pt idx="0">
                  <c:v>36.64221136979075</c:v>
                </c:pt>
                <c:pt idx="1">
                  <c:v>36.20985076707622</c:v>
                </c:pt>
              </c:numCache>
            </c:numRef>
          </c:xVal>
          <c:yVal>
            <c:numRef>
              <c:f>'All Data'!$N$135:$N$136</c:f>
              <c:numCache>
                <c:ptCount val="2"/>
                <c:pt idx="0">
                  <c:v>13511.7</c:v>
                </c:pt>
                <c:pt idx="1">
                  <c:v>4881.81</c:v>
                </c:pt>
              </c:numCache>
            </c:numRef>
          </c:yVal>
          <c:bubbleSize>
            <c:numRef>
              <c:f>'All Data'!$O$135:$O$136</c:f>
              <c:numCache>
                <c:ptCount val="2"/>
                <c:pt idx="0">
                  <c:v>20399836</c:v>
                </c:pt>
                <c:pt idx="1">
                  <c:v>4133900</c:v>
                </c:pt>
              </c:numCache>
            </c:numRef>
          </c:bubbleSize>
          <c:bubble3D val="1"/>
        </c:ser>
        <c:ser>
          <c:idx val="9"/>
          <c:order val="10"/>
          <c:tx>
            <c:v>S.E.Asia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Data'!$I$138:$I$146</c:f>
              <c:numCache>
                <c:ptCount val="9"/>
                <c:pt idx="0">
                  <c:v>51.22683620828443</c:v>
                </c:pt>
                <c:pt idx="1">
                  <c:v>42.34370073780265</c:v>
                </c:pt>
                <c:pt idx="2">
                  <c:v>58.92268559014847</c:v>
                </c:pt>
                <c:pt idx="3">
                  <c:v>57.335222406628276</c:v>
                </c:pt>
                <c:pt idx="4">
                  <c:v>54.04606666428012</c:v>
                </c:pt>
                <c:pt idx="5">
                  <c:v>59.024748261523996</c:v>
                </c:pt>
                <c:pt idx="6">
                  <c:v>48.2401336560458</c:v>
                </c:pt>
                <c:pt idx="7">
                  <c:v>50.90099857981621</c:v>
                </c:pt>
                <c:pt idx="8">
                  <c:v>66.51734985281819</c:v>
                </c:pt>
              </c:numCache>
            </c:numRef>
          </c:xVal>
          <c:yVal>
            <c:numRef>
              <c:f>'All Data'!$N$138:$N$146</c:f>
              <c:numCache>
                <c:ptCount val="9"/>
                <c:pt idx="1">
                  <c:v>2117.07</c:v>
                </c:pt>
                <c:pt idx="2">
                  <c:v>2436.77</c:v>
                </c:pt>
                <c:pt idx="3">
                  <c:v>822.941</c:v>
                </c:pt>
                <c:pt idx="4">
                  <c:v>3383.14</c:v>
                </c:pt>
                <c:pt idx="5">
                  <c:v>1805.61</c:v>
                </c:pt>
                <c:pt idx="6">
                  <c:v>8173.12</c:v>
                </c:pt>
                <c:pt idx="7">
                  <c:v>2849.56</c:v>
                </c:pt>
                <c:pt idx="8">
                  <c:v>4085.71</c:v>
                </c:pt>
              </c:numCache>
            </c:numRef>
          </c:yVal>
          <c:bubbleSize>
            <c:numRef>
              <c:f>'All Data'!$O$138:$O$146</c:f>
              <c:numCache>
                <c:ptCount val="9"/>
                <c:pt idx="0">
                  <c:v>47967266</c:v>
                </c:pt>
                <c:pt idx="1">
                  <c:v>13955507</c:v>
                </c:pt>
                <c:pt idx="2">
                  <c:v>220558000</c:v>
                </c:pt>
                <c:pt idx="3">
                  <c:v>5663910</c:v>
                </c:pt>
                <c:pt idx="4">
                  <c:v>25652985</c:v>
                </c:pt>
                <c:pt idx="5">
                  <c:v>84566163</c:v>
                </c:pt>
                <c:pt idx="6">
                  <c:v>4265800</c:v>
                </c:pt>
                <c:pt idx="7">
                  <c:v>63002911</c:v>
                </c:pt>
                <c:pt idx="8">
                  <c:v>83104900</c:v>
                </c:pt>
              </c:numCache>
            </c:numRef>
          </c:bubbleSize>
          <c:bubble3D val="1"/>
        </c:ser>
        <c:ser>
          <c:idx val="10"/>
          <c:order val="11"/>
          <c:tx>
            <c:v>South Asia</c:v>
          </c:tx>
          <c:spPr>
            <a:solidFill>
              <a:srgbClr val="4BACC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'All Data'!$I$147:$I$152</c:f>
              <c:numCache>
                <c:ptCount val="6"/>
                <c:pt idx="0">
                  <c:v>54.09393118981598</c:v>
                </c:pt>
                <c:pt idx="1">
                  <c:v>58.497556119035764</c:v>
                </c:pt>
                <c:pt idx="2">
                  <c:v>53.0284463534208</c:v>
                </c:pt>
                <c:pt idx="3">
                  <c:v>51.90544083089571</c:v>
                </c:pt>
                <c:pt idx="4">
                  <c:v>55.56030623425925</c:v>
                </c:pt>
                <c:pt idx="5">
                  <c:v>56.54746351146108</c:v>
                </c:pt>
              </c:numCache>
            </c:numRef>
          </c:xVal>
          <c:yVal>
            <c:numRef>
              <c:f>'All Data'!$N$147:$N$152</c:f>
              <c:numCache>
                <c:ptCount val="6"/>
                <c:pt idx="0">
                  <c:v>1565.78</c:v>
                </c:pt>
                <c:pt idx="1">
                  <c:v>1687.46</c:v>
                </c:pt>
                <c:pt idx="2">
                  <c:v>2484.85</c:v>
                </c:pt>
                <c:pt idx="3">
                  <c:v>1970.67</c:v>
                </c:pt>
                <c:pt idx="4">
                  <c:v>3095.92</c:v>
                </c:pt>
                <c:pt idx="5">
                  <c:v>3265.26</c:v>
                </c:pt>
              </c:numCache>
            </c:numRef>
          </c:yVal>
          <c:bubbleSize>
            <c:numRef>
              <c:f>'All Data'!$O$147:$O$152</c:f>
              <c:numCache>
                <c:ptCount val="6"/>
                <c:pt idx="0">
                  <c:v>153281120</c:v>
                </c:pt>
                <c:pt idx="1">
                  <c:v>637013</c:v>
                </c:pt>
                <c:pt idx="2">
                  <c:v>1094583000</c:v>
                </c:pt>
                <c:pt idx="3">
                  <c:v>27093656</c:v>
                </c:pt>
                <c:pt idx="4">
                  <c:v>155772000</c:v>
                </c:pt>
                <c:pt idx="5">
                  <c:v>19668000</c:v>
                </c:pt>
              </c:numCache>
            </c:numRef>
          </c:bubbleSize>
          <c:bubble3D val="1"/>
        </c:ser>
        <c:axId val="62563638"/>
        <c:axId val="26201831"/>
      </c:bubbleChart>
      <c:valAx>
        <c:axId val="62563638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Happy Planet Index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01831"/>
        <c:crosses val="autoZero"/>
        <c:crossBetween val="midCat"/>
        <c:dispUnits/>
        <c:majorUnit val="10"/>
      </c:valAx>
      <c:valAx>
        <c:axId val="26201831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Normalized Derived Throughput (Kbits/s)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563638"/>
        <c:crosses val="autoZero"/>
        <c:crossBetween val="midCat"/>
        <c:dispUnits/>
      </c:valAx>
      <c:spPr>
        <a:blipFill>
          <a:blip r:embed="rId2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125"/>
          <c:y val="0.76425"/>
          <c:w val="0.8795"/>
          <c:h val="0.1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47625</xdr:rowOff>
    </xdr:from>
    <xdr:to>
      <xdr:col>11</xdr:col>
      <xdr:colOff>790575</xdr:colOff>
      <xdr:row>5</xdr:row>
      <xdr:rowOff>0</xdr:rowOff>
    </xdr:to>
    <xdr:pic>
      <xdr:nvPicPr>
        <xdr:cNvPr id="1" name="Picture 2" descr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6670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142875</xdr:colOff>
      <xdr:row>0</xdr:row>
      <xdr:rowOff>133350</xdr:rowOff>
    </xdr:from>
    <xdr:to>
      <xdr:col>28</xdr:col>
      <xdr:colOff>476250</xdr:colOff>
      <xdr:row>6</xdr:row>
      <xdr:rowOff>28575</xdr:rowOff>
    </xdr:to>
    <xdr:pic>
      <xdr:nvPicPr>
        <xdr:cNvPr id="1" name="Picture 1" descr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0" y="13335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9525</xdr:rowOff>
    </xdr:from>
    <xdr:to>
      <xdr:col>9</xdr:col>
      <xdr:colOff>609600</xdr:colOff>
      <xdr:row>6</xdr:row>
      <xdr:rowOff>66675</xdr:rowOff>
    </xdr:to>
    <xdr:pic>
      <xdr:nvPicPr>
        <xdr:cNvPr id="1" name="Picture 1" descr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7145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9</xdr:col>
      <xdr:colOff>0</xdr:colOff>
      <xdr:row>6</xdr:row>
      <xdr:rowOff>66675</xdr:rowOff>
    </xdr:to>
    <xdr:pic>
      <xdr:nvPicPr>
        <xdr:cNvPr id="1" name="Picture 1" descr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145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9525</xdr:rowOff>
    </xdr:from>
    <xdr:to>
      <xdr:col>9</xdr:col>
      <xdr:colOff>533400</xdr:colOff>
      <xdr:row>6</xdr:row>
      <xdr:rowOff>66675</xdr:rowOff>
    </xdr:to>
    <xdr:pic>
      <xdr:nvPicPr>
        <xdr:cNvPr id="1" name="Picture 1" descr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7145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0.18425</cdr:y>
    </cdr:from>
    <cdr:to>
      <cdr:x>0.9875</cdr:x>
      <cdr:y>0.228</cdr:y>
    </cdr:to>
    <cdr:sp>
      <cdr:nvSpPr>
        <cdr:cNvPr id="1" name="Rectangular Callout 1"/>
        <cdr:cNvSpPr>
          <a:spLocks/>
        </cdr:cNvSpPr>
      </cdr:nvSpPr>
      <cdr:spPr>
        <a:xfrm>
          <a:off x="7867650" y="1171575"/>
          <a:ext cx="771525" cy="276225"/>
        </a:xfrm>
        <a:prstGeom prst="wedgeRectCallout">
          <a:avLst>
            <a:gd name="adj1" fmla="val -37717"/>
            <a:gd name="adj2" fmla="val 206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Costa Rica</a:t>
          </a:r>
        </a:p>
      </cdr:txBody>
    </cdr:sp>
  </cdr:relSizeAnchor>
  <cdr:relSizeAnchor xmlns:cdr="http://schemas.openxmlformats.org/drawingml/2006/chartDrawing">
    <cdr:from>
      <cdr:x>0.84175</cdr:x>
      <cdr:y>0.67725</cdr:y>
    </cdr:from>
    <cdr:to>
      <cdr:x>0.9315</cdr:x>
      <cdr:y>0.72025</cdr:y>
    </cdr:to>
    <cdr:sp>
      <cdr:nvSpPr>
        <cdr:cNvPr id="2" name="Rectangular Callout 2"/>
        <cdr:cNvSpPr>
          <a:spLocks/>
        </cdr:cNvSpPr>
      </cdr:nvSpPr>
      <cdr:spPr>
        <a:xfrm>
          <a:off x="7362825" y="4314825"/>
          <a:ext cx="781050" cy="276225"/>
        </a:xfrm>
        <a:prstGeom prst="wedgeRectCallout">
          <a:avLst>
            <a:gd name="adj1" fmla="val -103949"/>
            <a:gd name="adj2" fmla="val 9212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Cuba</a:t>
          </a:r>
        </a:p>
      </cdr:txBody>
    </cdr:sp>
  </cdr:relSizeAnchor>
  <cdr:relSizeAnchor xmlns:cdr="http://schemas.openxmlformats.org/drawingml/2006/chartDrawing">
    <cdr:from>
      <cdr:x>0.85125</cdr:x>
      <cdr:y>0.49075</cdr:y>
    </cdr:from>
    <cdr:to>
      <cdr:x>0.941</cdr:x>
      <cdr:y>0.534</cdr:y>
    </cdr:to>
    <cdr:sp>
      <cdr:nvSpPr>
        <cdr:cNvPr id="3" name="Rectangular Callout 3"/>
        <cdr:cNvSpPr>
          <a:spLocks/>
        </cdr:cNvSpPr>
      </cdr:nvSpPr>
      <cdr:spPr>
        <a:xfrm>
          <a:off x="7448550" y="3124200"/>
          <a:ext cx="781050" cy="276225"/>
        </a:xfrm>
        <a:prstGeom prst="wedgeRectCallout">
          <a:avLst>
            <a:gd name="adj1" fmla="val -179273"/>
            <a:gd name="adj2" fmla="val -296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Brazil</a:t>
          </a:r>
        </a:p>
      </cdr:txBody>
    </cdr:sp>
  </cdr:relSizeAnchor>
  <cdr:relSizeAnchor xmlns:cdr="http://schemas.openxmlformats.org/drawingml/2006/chartDrawing">
    <cdr:from>
      <cdr:x>0.193</cdr:x>
      <cdr:y>0.0655</cdr:y>
    </cdr:from>
    <cdr:to>
      <cdr:x>0.28375</cdr:x>
      <cdr:y>0.1085</cdr:y>
    </cdr:to>
    <cdr:sp>
      <cdr:nvSpPr>
        <cdr:cNvPr id="4" name="Rectangular Callout 4"/>
        <cdr:cNvSpPr>
          <a:spLocks/>
        </cdr:cNvSpPr>
      </cdr:nvSpPr>
      <cdr:spPr>
        <a:xfrm>
          <a:off x="1685925" y="409575"/>
          <a:ext cx="790575" cy="276225"/>
        </a:xfrm>
        <a:prstGeom prst="wedgeRectCallout">
          <a:avLst>
            <a:gd name="adj1" fmla="val 101245"/>
            <a:gd name="adj2" fmla="val 21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USA</a:t>
          </a:r>
        </a:p>
      </cdr:txBody>
    </cdr:sp>
  </cdr:relSizeAnchor>
  <cdr:relSizeAnchor xmlns:cdr="http://schemas.openxmlformats.org/drawingml/2006/chartDrawing">
    <cdr:from>
      <cdr:x>0.45625</cdr:x>
      <cdr:y>0.672</cdr:y>
    </cdr:from>
    <cdr:to>
      <cdr:x>0.547</cdr:x>
      <cdr:y>0.71575</cdr:y>
    </cdr:to>
    <cdr:sp>
      <cdr:nvSpPr>
        <cdr:cNvPr id="5" name="Rectangular Callout 5"/>
        <cdr:cNvSpPr>
          <a:spLocks/>
        </cdr:cNvSpPr>
      </cdr:nvSpPr>
      <cdr:spPr>
        <a:xfrm>
          <a:off x="3990975" y="4276725"/>
          <a:ext cx="790575" cy="276225"/>
        </a:xfrm>
        <a:prstGeom prst="wedgeRectCallout">
          <a:avLst>
            <a:gd name="adj1" fmla="val -145509"/>
            <a:gd name="adj2" fmla="val -13379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Nigeria</a:t>
          </a:r>
        </a:p>
      </cdr:txBody>
    </cdr:sp>
  </cdr:relSizeAnchor>
  <cdr:relSizeAnchor xmlns:cdr="http://schemas.openxmlformats.org/drawingml/2006/chartDrawing">
    <cdr:from>
      <cdr:x>0.635</cdr:x>
      <cdr:y>0.6595</cdr:y>
    </cdr:from>
    <cdr:to>
      <cdr:x>0.7255</cdr:x>
      <cdr:y>0.70275</cdr:y>
    </cdr:to>
    <cdr:sp>
      <cdr:nvSpPr>
        <cdr:cNvPr id="6" name="Rectangular Callout 6"/>
        <cdr:cNvSpPr>
          <a:spLocks/>
        </cdr:cNvSpPr>
      </cdr:nvSpPr>
      <cdr:spPr>
        <a:xfrm>
          <a:off x="5553075" y="4200525"/>
          <a:ext cx="790575" cy="276225"/>
        </a:xfrm>
        <a:prstGeom prst="wedgeRectCallout">
          <a:avLst>
            <a:gd name="adj1" fmla="val -29925"/>
            <a:gd name="adj2" fmla="val -7078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Pakistan</a:t>
          </a:r>
        </a:p>
      </cdr:txBody>
    </cdr:sp>
  </cdr:relSizeAnchor>
  <cdr:relSizeAnchor xmlns:cdr="http://schemas.openxmlformats.org/drawingml/2006/chartDrawing">
    <cdr:from>
      <cdr:x>0.76325</cdr:x>
      <cdr:y>0.16475</cdr:y>
    </cdr:from>
    <cdr:to>
      <cdr:x>0.853</cdr:x>
      <cdr:y>0.208</cdr:y>
    </cdr:to>
    <cdr:sp>
      <cdr:nvSpPr>
        <cdr:cNvPr id="7" name="Rectangular Callout 7"/>
        <cdr:cNvSpPr>
          <a:spLocks/>
        </cdr:cNvSpPr>
      </cdr:nvSpPr>
      <cdr:spPr>
        <a:xfrm>
          <a:off x="6677025" y="1047750"/>
          <a:ext cx="781050" cy="276225"/>
        </a:xfrm>
        <a:prstGeom prst="wedgeRectCallout">
          <a:avLst>
            <a:gd name="adj1" fmla="val -88365"/>
            <a:gd name="adj2" fmla="val 29212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China</a:t>
          </a:r>
        </a:p>
      </cdr:txBody>
    </cdr:sp>
  </cdr:relSizeAnchor>
  <cdr:relSizeAnchor xmlns:cdr="http://schemas.openxmlformats.org/drawingml/2006/chartDrawing">
    <cdr:from>
      <cdr:x>0.82375</cdr:x>
      <cdr:y>0.6015</cdr:y>
    </cdr:from>
    <cdr:to>
      <cdr:x>0.9145</cdr:x>
      <cdr:y>0.64475</cdr:y>
    </cdr:to>
    <cdr:sp>
      <cdr:nvSpPr>
        <cdr:cNvPr id="8" name="Rectangular Callout 8"/>
        <cdr:cNvSpPr>
          <a:spLocks/>
        </cdr:cNvSpPr>
      </cdr:nvSpPr>
      <cdr:spPr>
        <a:xfrm>
          <a:off x="7210425" y="3829050"/>
          <a:ext cx="790575" cy="276225"/>
        </a:xfrm>
        <a:prstGeom prst="wedgeRectCallout">
          <a:avLst>
            <a:gd name="adj1" fmla="val -168884"/>
            <a:gd name="adj2" fmla="val -53379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Indonesia</a:t>
          </a:r>
        </a:p>
      </cdr:txBody>
    </cdr:sp>
  </cdr:relSizeAnchor>
  <cdr:relSizeAnchor xmlns:cdr="http://schemas.openxmlformats.org/drawingml/2006/chartDrawing">
    <cdr:from>
      <cdr:x>0.12375</cdr:x>
      <cdr:y>0.2985</cdr:y>
    </cdr:from>
    <cdr:to>
      <cdr:x>0.23675</cdr:x>
      <cdr:y>0.3415</cdr:y>
    </cdr:to>
    <cdr:sp>
      <cdr:nvSpPr>
        <cdr:cNvPr id="9" name="Rectangular Callout 9"/>
        <cdr:cNvSpPr>
          <a:spLocks/>
        </cdr:cNvSpPr>
      </cdr:nvSpPr>
      <cdr:spPr>
        <a:xfrm>
          <a:off x="1076325" y="1895475"/>
          <a:ext cx="990600" cy="276225"/>
        </a:xfrm>
        <a:prstGeom prst="wedgeRectCallout">
          <a:avLst>
            <a:gd name="adj1" fmla="val 128027"/>
            <a:gd name="adj2" fmla="val 55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South</a:t>
          </a:r>
          <a:r>
            <a:rPr lang="en-US" cap="none" sz="1100" b="0" i="0" u="none" baseline="0">
              <a:solidFill>
                <a:srgbClr val="FFFFFF"/>
              </a:solidFill>
            </a:rPr>
            <a:t> Africa</a:t>
          </a:r>
        </a:p>
      </cdr:txBody>
    </cdr:sp>
  </cdr:relSizeAnchor>
  <cdr:relSizeAnchor xmlns:cdr="http://schemas.openxmlformats.org/drawingml/2006/chartDrawing">
    <cdr:from>
      <cdr:x>0.116</cdr:x>
      <cdr:y>0.56825</cdr:y>
    </cdr:from>
    <cdr:to>
      <cdr:x>0.20675</cdr:x>
      <cdr:y>0.61125</cdr:y>
    </cdr:to>
    <cdr:sp>
      <cdr:nvSpPr>
        <cdr:cNvPr id="10" name="Rectangular Callout 10"/>
        <cdr:cNvSpPr>
          <a:spLocks/>
        </cdr:cNvSpPr>
      </cdr:nvSpPr>
      <cdr:spPr>
        <a:xfrm>
          <a:off x="1009650" y="3619500"/>
          <a:ext cx="790575" cy="276225"/>
        </a:xfrm>
        <a:prstGeom prst="wedgeRectCallout">
          <a:avLst>
            <a:gd name="adj1" fmla="val 22023"/>
            <a:gd name="adj2" fmla="val -248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Zimbabwe</a:t>
          </a:r>
        </a:p>
      </cdr:txBody>
    </cdr:sp>
  </cdr:relSizeAnchor>
  <cdr:relSizeAnchor xmlns:cdr="http://schemas.openxmlformats.org/drawingml/2006/chartDrawing">
    <cdr:from>
      <cdr:x>0.05425</cdr:x>
      <cdr:y>0.3495</cdr:y>
    </cdr:from>
    <cdr:to>
      <cdr:x>0.14425</cdr:x>
      <cdr:y>0.3925</cdr:y>
    </cdr:to>
    <cdr:sp>
      <cdr:nvSpPr>
        <cdr:cNvPr id="11" name="Rectangular Callout 11"/>
        <cdr:cNvSpPr>
          <a:spLocks/>
        </cdr:cNvSpPr>
      </cdr:nvSpPr>
      <cdr:spPr>
        <a:xfrm>
          <a:off x="466725" y="2219325"/>
          <a:ext cx="790575" cy="276225"/>
        </a:xfrm>
        <a:prstGeom prst="wedgeRectCallout">
          <a:avLst>
            <a:gd name="adj1" fmla="val 101245"/>
            <a:gd name="adj2" fmla="val 21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Tanzania</a:t>
          </a:r>
        </a:p>
      </cdr:txBody>
    </cdr:sp>
  </cdr:relSizeAnchor>
  <cdr:relSizeAnchor xmlns:cdr="http://schemas.openxmlformats.org/drawingml/2006/chartDrawing">
    <cdr:from>
      <cdr:x>0.2795</cdr:x>
      <cdr:y>0.1895</cdr:y>
    </cdr:from>
    <cdr:to>
      <cdr:x>0.369</cdr:x>
      <cdr:y>0.2325</cdr:y>
    </cdr:to>
    <cdr:sp>
      <cdr:nvSpPr>
        <cdr:cNvPr id="12" name="Rectangular Callout 12"/>
        <cdr:cNvSpPr>
          <a:spLocks/>
        </cdr:cNvSpPr>
      </cdr:nvSpPr>
      <cdr:spPr>
        <a:xfrm>
          <a:off x="2438400" y="1200150"/>
          <a:ext cx="781050" cy="276225"/>
        </a:xfrm>
        <a:prstGeom prst="wedgeRectCallout">
          <a:avLst>
            <a:gd name="adj1" fmla="val 109037"/>
            <a:gd name="adj2" fmla="val -200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Australia</a:t>
          </a:r>
        </a:p>
      </cdr:txBody>
    </cdr:sp>
  </cdr:relSizeAnchor>
  <cdr:relSizeAnchor xmlns:cdr="http://schemas.openxmlformats.org/drawingml/2006/chartDrawing">
    <cdr:from>
      <cdr:x>0.56575</cdr:x>
      <cdr:y>0.71575</cdr:y>
    </cdr:from>
    <cdr:to>
      <cdr:x>0.62225</cdr:x>
      <cdr:y>0.759</cdr:y>
    </cdr:to>
    <cdr:sp>
      <cdr:nvSpPr>
        <cdr:cNvPr id="13" name="Rectangular Callout 13"/>
        <cdr:cNvSpPr>
          <a:spLocks/>
        </cdr:cNvSpPr>
      </cdr:nvSpPr>
      <cdr:spPr>
        <a:xfrm>
          <a:off x="4943475" y="4552950"/>
          <a:ext cx="495300" cy="276225"/>
        </a:xfrm>
        <a:prstGeom prst="wedgeRectCallout">
          <a:avLst>
            <a:gd name="adj1" fmla="val -7000"/>
            <a:gd name="adj2" fmla="val -796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India</a:t>
          </a:r>
        </a:p>
      </cdr:txBody>
    </cdr:sp>
  </cdr:relSizeAnchor>
  <cdr:relSizeAnchor xmlns:cdr="http://schemas.openxmlformats.org/drawingml/2006/chartDrawing">
    <cdr:from>
      <cdr:x>0.12975</cdr:x>
      <cdr:y>0.24575</cdr:y>
    </cdr:from>
    <cdr:to>
      <cdr:x>0.2015</cdr:x>
      <cdr:y>0.28875</cdr:y>
    </cdr:to>
    <cdr:sp>
      <cdr:nvSpPr>
        <cdr:cNvPr id="14" name="Rectangular Callout 14"/>
        <cdr:cNvSpPr>
          <a:spLocks/>
        </cdr:cNvSpPr>
      </cdr:nvSpPr>
      <cdr:spPr>
        <a:xfrm>
          <a:off x="1133475" y="1562100"/>
          <a:ext cx="628650" cy="276225"/>
        </a:xfrm>
        <a:prstGeom prst="wedgeRectCallout">
          <a:avLst>
            <a:gd name="adj1" fmla="val 300398"/>
            <a:gd name="adj2" fmla="val 66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0.759</cdr:x>
      <cdr:y>0.069</cdr:y>
    </cdr:from>
    <cdr:to>
      <cdr:x>0.82375</cdr:x>
      <cdr:y>0.112</cdr:y>
    </cdr:to>
    <cdr:sp>
      <cdr:nvSpPr>
        <cdr:cNvPr id="15" name="Rectangular Callout 15"/>
        <cdr:cNvSpPr>
          <a:spLocks/>
        </cdr:cNvSpPr>
      </cdr:nvSpPr>
      <cdr:spPr>
        <a:xfrm>
          <a:off x="6638925" y="438150"/>
          <a:ext cx="571500" cy="276225"/>
        </a:xfrm>
        <a:prstGeom prst="wedgeRectCallout">
          <a:avLst>
            <a:gd name="adj1" fmla="val -125513"/>
            <a:gd name="adj2" fmla="val 3995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Israel</a:t>
          </a:r>
        </a:p>
      </cdr:txBody>
    </cdr:sp>
  </cdr:relSizeAnchor>
  <cdr:relSizeAnchor xmlns:cdr="http://schemas.openxmlformats.org/drawingml/2006/chartDrawing">
    <cdr:from>
      <cdr:x>0.62225</cdr:x>
      <cdr:y>0.16225</cdr:y>
    </cdr:from>
    <cdr:to>
      <cdr:x>0.71275</cdr:x>
      <cdr:y>0.20525</cdr:y>
    </cdr:to>
    <cdr:sp>
      <cdr:nvSpPr>
        <cdr:cNvPr id="16" name="Rectangular Callout 16"/>
        <cdr:cNvSpPr>
          <a:spLocks/>
        </cdr:cNvSpPr>
      </cdr:nvSpPr>
      <cdr:spPr>
        <a:xfrm>
          <a:off x="5438775" y="1028700"/>
          <a:ext cx="790575" cy="276225"/>
        </a:xfrm>
        <a:prstGeom prst="wedgeRectCallout">
          <a:avLst>
            <a:gd name="adj1" fmla="val -108888"/>
            <a:gd name="adj2" fmla="val 1069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0.11025</cdr:x>
      <cdr:y>0.114</cdr:y>
    </cdr:from>
    <cdr:to>
      <cdr:x>0.188</cdr:x>
      <cdr:y>0.15525</cdr:y>
    </cdr:to>
    <cdr:sp>
      <cdr:nvSpPr>
        <cdr:cNvPr id="17" name="Rectangular Callout 17"/>
        <cdr:cNvSpPr>
          <a:spLocks/>
        </cdr:cNvSpPr>
      </cdr:nvSpPr>
      <cdr:spPr>
        <a:xfrm>
          <a:off x="962025" y="723900"/>
          <a:ext cx="676275" cy="266700"/>
        </a:xfrm>
        <a:prstGeom prst="wedgeRectCallout">
          <a:avLst>
            <a:gd name="adj1" fmla="val 189972"/>
            <a:gd name="adj2" fmla="val -41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Estonia</a:t>
          </a:r>
        </a:p>
      </cdr:txBody>
    </cdr:sp>
  </cdr:relSizeAnchor>
  <cdr:relSizeAnchor xmlns:cdr="http://schemas.openxmlformats.org/drawingml/2006/chartDrawing">
    <cdr:from>
      <cdr:x>0.63575</cdr:x>
      <cdr:y>0.07</cdr:y>
    </cdr:from>
    <cdr:to>
      <cdr:x>0.74175</cdr:x>
      <cdr:y>0.10425</cdr:y>
    </cdr:to>
    <cdr:sp>
      <cdr:nvSpPr>
        <cdr:cNvPr id="18" name="Rectangular Callout 18"/>
        <cdr:cNvSpPr>
          <a:spLocks/>
        </cdr:cNvSpPr>
      </cdr:nvSpPr>
      <cdr:spPr>
        <a:xfrm>
          <a:off x="5562600" y="438150"/>
          <a:ext cx="923925" cy="219075"/>
        </a:xfrm>
        <a:prstGeom prst="wedgeRectCallout">
          <a:avLst>
            <a:gd name="adj1" fmla="val -92416"/>
            <a:gd name="adj2" fmla="val 4650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Netherlands</a:t>
          </a:r>
        </a:p>
      </cdr:txBody>
    </cdr:sp>
  </cdr:relSizeAnchor>
  <cdr:relSizeAnchor xmlns:cdr="http://schemas.openxmlformats.org/drawingml/2006/chartDrawing">
    <cdr:from>
      <cdr:x>0.122</cdr:x>
      <cdr:y>0.18775</cdr:y>
    </cdr:from>
    <cdr:to>
      <cdr:x>0.21175</cdr:x>
      <cdr:y>0.23075</cdr:y>
    </cdr:to>
    <cdr:sp>
      <cdr:nvSpPr>
        <cdr:cNvPr id="19" name="Rectangular Callout 19"/>
        <cdr:cNvSpPr>
          <a:spLocks/>
        </cdr:cNvSpPr>
      </cdr:nvSpPr>
      <cdr:spPr>
        <a:xfrm>
          <a:off x="1066800" y="1190625"/>
          <a:ext cx="781050" cy="276225"/>
        </a:xfrm>
        <a:prstGeom prst="wedgeRectCallout">
          <a:avLst>
            <a:gd name="adj1" fmla="val 163583"/>
            <a:gd name="adj2" fmla="val 1069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Lebanon</a:t>
          </a:r>
        </a:p>
      </cdr:txBody>
    </cdr:sp>
  </cdr:relSizeAnchor>
  <cdr:relSizeAnchor xmlns:cdr="http://schemas.openxmlformats.org/drawingml/2006/chartDrawing">
    <cdr:from>
      <cdr:x>0.529</cdr:x>
      <cdr:y>0.533</cdr:y>
    </cdr:from>
    <cdr:to>
      <cdr:x>0.57</cdr:x>
      <cdr:y>0.576</cdr:y>
    </cdr:to>
    <cdr:sp>
      <cdr:nvSpPr>
        <cdr:cNvPr id="20" name="Rectangular Callout 20"/>
        <cdr:cNvSpPr>
          <a:spLocks/>
        </cdr:cNvSpPr>
      </cdr:nvSpPr>
      <cdr:spPr>
        <a:xfrm>
          <a:off x="4629150" y="3390900"/>
          <a:ext cx="361950" cy="276225"/>
        </a:xfrm>
        <a:prstGeom prst="wedgeRectCallout">
          <a:avLst>
            <a:gd name="adj1" fmla="val -91851"/>
            <a:gd name="adj2" fmla="val -6264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0.45875</cdr:x>
      <cdr:y>0.60325</cdr:y>
    </cdr:from>
    <cdr:to>
      <cdr:x>0.5435</cdr:x>
      <cdr:y>0.6465</cdr:y>
    </cdr:to>
    <cdr:sp>
      <cdr:nvSpPr>
        <cdr:cNvPr id="21" name="Rectangular Callout 21"/>
        <cdr:cNvSpPr>
          <a:spLocks/>
        </cdr:cNvSpPr>
      </cdr:nvSpPr>
      <cdr:spPr>
        <a:xfrm>
          <a:off x="4010025" y="3838575"/>
          <a:ext cx="742950" cy="276225"/>
        </a:xfrm>
        <a:prstGeom prst="wedgeRectCallout">
          <a:avLst>
            <a:gd name="adj1" fmla="val -71611"/>
            <a:gd name="adj2" fmla="val -5338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Ukraine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1</xdr:row>
      <xdr:rowOff>0</xdr:rowOff>
    </xdr:from>
    <xdr:to>
      <xdr:col>12</xdr:col>
      <xdr:colOff>685800</xdr:colOff>
      <xdr:row>6</xdr:row>
      <xdr:rowOff>152400</xdr:rowOff>
    </xdr:to>
    <xdr:pic>
      <xdr:nvPicPr>
        <xdr:cNvPr id="1" name="Picture 3" descr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619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133350</xdr:rowOff>
    </xdr:from>
    <xdr:to>
      <xdr:col>15</xdr:col>
      <xdr:colOff>85725</xdr:colOff>
      <xdr:row>6</xdr:row>
      <xdr:rowOff>28575</xdr:rowOff>
    </xdr:to>
    <xdr:pic>
      <xdr:nvPicPr>
        <xdr:cNvPr id="1" name="Picture 1" descr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3335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national%20Accounts\LPR04\template\output\7.09b.04\000%20-%20world%20-%201961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2:L34"/>
  <sheetViews>
    <sheetView zoomScale="85" zoomScaleNormal="85" zoomScalePageLayoutView="0" workbookViewId="0" topLeftCell="A1">
      <selection activeCell="O18" sqref="O18"/>
    </sheetView>
  </sheetViews>
  <sheetFormatPr defaultColWidth="9.140625" defaultRowHeight="12.75"/>
  <cols>
    <col min="1" max="1" width="2.140625" style="108" customWidth="1"/>
    <col min="2" max="2" width="9.140625" style="108" customWidth="1"/>
    <col min="3" max="3" width="3.57421875" style="108" customWidth="1"/>
    <col min="4" max="11" width="9.140625" style="108" customWidth="1"/>
    <col min="12" max="12" width="16.140625" style="108" customWidth="1"/>
    <col min="13" max="16384" width="9.140625" style="108" customWidth="1"/>
  </cols>
  <sheetData>
    <row r="1" ht="8.25" customHeight="1"/>
    <row r="2" spans="2:12" ht="9" customHeight="1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2:12" ht="30">
      <c r="B3" s="112"/>
      <c r="C3" s="113"/>
      <c r="D3" s="113"/>
      <c r="E3" s="113"/>
      <c r="F3" s="113"/>
      <c r="G3" s="114"/>
      <c r="H3" s="113"/>
      <c r="I3" s="113"/>
      <c r="J3" s="113"/>
      <c r="K3" s="113"/>
      <c r="L3" s="115"/>
    </row>
    <row r="4" spans="2:12" ht="22.5">
      <c r="B4" s="112"/>
      <c r="C4" s="113"/>
      <c r="D4" s="113"/>
      <c r="E4" s="113"/>
      <c r="F4" s="113"/>
      <c r="G4" s="116"/>
      <c r="H4" s="113"/>
      <c r="I4" s="113"/>
      <c r="J4" s="113"/>
      <c r="K4" s="113"/>
      <c r="L4" s="115"/>
    </row>
    <row r="5" spans="2:12" ht="22.5">
      <c r="B5" s="112"/>
      <c r="C5" s="113"/>
      <c r="D5" s="113"/>
      <c r="E5" s="113"/>
      <c r="F5" s="113"/>
      <c r="G5" s="116"/>
      <c r="H5" s="113"/>
      <c r="I5" s="113"/>
      <c r="J5" s="113"/>
      <c r="K5" s="113"/>
      <c r="L5" s="115"/>
    </row>
    <row r="6" spans="2:12" ht="12.75"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5"/>
    </row>
    <row r="7" spans="2:12" ht="12.75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5"/>
    </row>
    <row r="8" spans="2:12" ht="18.75">
      <c r="B8" s="112"/>
      <c r="C8" s="117"/>
      <c r="D8" s="113"/>
      <c r="E8" s="113"/>
      <c r="F8" s="118"/>
      <c r="G8" s="113"/>
      <c r="H8" s="113"/>
      <c r="I8" s="113"/>
      <c r="K8" s="113"/>
      <c r="L8" s="115"/>
    </row>
    <row r="9" spans="2:12" ht="18.75">
      <c r="B9" s="112"/>
      <c r="C9" s="113"/>
      <c r="D9" s="113"/>
      <c r="E9" s="113"/>
      <c r="F9" s="118"/>
      <c r="G9" s="113"/>
      <c r="H9" s="113"/>
      <c r="I9" s="113"/>
      <c r="K9" s="113"/>
      <c r="L9" s="115"/>
    </row>
    <row r="10" spans="2:12" ht="18.75">
      <c r="B10" s="112"/>
      <c r="D10" s="113"/>
      <c r="E10" s="113"/>
      <c r="F10" s="118"/>
      <c r="G10" s="113"/>
      <c r="H10" s="113"/>
      <c r="I10" s="113"/>
      <c r="K10" s="113"/>
      <c r="L10" s="115"/>
    </row>
    <row r="11" spans="2:12" ht="20.25" customHeight="1">
      <c r="B11" s="112"/>
      <c r="C11" s="113"/>
      <c r="D11" s="113"/>
      <c r="E11" s="113"/>
      <c r="F11" s="118"/>
      <c r="G11" s="113"/>
      <c r="H11" s="113"/>
      <c r="I11" s="113"/>
      <c r="K11" s="113"/>
      <c r="L11" s="115"/>
    </row>
    <row r="12" spans="2:12" ht="28.5" customHeight="1">
      <c r="B12" s="112"/>
      <c r="C12" s="206" t="s">
        <v>223</v>
      </c>
      <c r="D12" s="206"/>
      <c r="E12" s="206"/>
      <c r="F12" s="206"/>
      <c r="G12" s="206"/>
      <c r="H12" s="206"/>
      <c r="I12" s="206"/>
      <c r="J12" s="126"/>
      <c r="K12" s="127" t="s">
        <v>194</v>
      </c>
      <c r="L12" s="115"/>
    </row>
    <row r="13" spans="2:12" ht="12.75">
      <c r="B13" s="112"/>
      <c r="C13" s="125"/>
      <c r="D13" s="125"/>
      <c r="E13" s="125"/>
      <c r="F13" s="125"/>
      <c r="G13" s="125"/>
      <c r="H13" s="125"/>
      <c r="I13" s="125"/>
      <c r="J13" s="125"/>
      <c r="K13" s="125"/>
      <c r="L13" s="115"/>
    </row>
    <row r="14" spans="2:12" ht="12.75">
      <c r="B14" s="112"/>
      <c r="C14" s="125" t="s">
        <v>224</v>
      </c>
      <c r="D14" s="125"/>
      <c r="E14" s="125"/>
      <c r="F14" s="125"/>
      <c r="G14" s="125"/>
      <c r="H14" s="125"/>
      <c r="I14" s="125"/>
      <c r="J14" s="125"/>
      <c r="K14" s="125"/>
      <c r="L14" s="115"/>
    </row>
    <row r="15" spans="2:12" ht="12.75"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5"/>
    </row>
    <row r="16" spans="2:12" ht="12.75">
      <c r="B16" s="112"/>
      <c r="C16" s="117" t="s">
        <v>188</v>
      </c>
      <c r="D16" s="113"/>
      <c r="E16" s="113"/>
      <c r="F16" s="113"/>
      <c r="G16" s="113"/>
      <c r="H16" s="113"/>
      <c r="I16" s="113"/>
      <c r="J16" s="113"/>
      <c r="K16" s="113"/>
      <c r="L16" s="115"/>
    </row>
    <row r="17" spans="2:12" ht="12.75"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5"/>
    </row>
    <row r="18" spans="2:12" ht="12.75">
      <c r="B18" s="112"/>
      <c r="D18" s="113" t="s">
        <v>189</v>
      </c>
      <c r="E18" s="113"/>
      <c r="F18" s="113"/>
      <c r="G18" s="113"/>
      <c r="H18" s="113"/>
      <c r="I18" s="113"/>
      <c r="J18" s="113"/>
      <c r="K18" s="113"/>
      <c r="L18" s="115"/>
    </row>
    <row r="19" spans="2:12" ht="12.75">
      <c r="B19" s="112"/>
      <c r="D19" s="113" t="s">
        <v>190</v>
      </c>
      <c r="E19" s="113"/>
      <c r="F19" s="113"/>
      <c r="G19" s="113"/>
      <c r="H19" s="113"/>
      <c r="I19" s="113"/>
      <c r="J19" s="113"/>
      <c r="K19" s="113"/>
      <c r="L19" s="115"/>
    </row>
    <row r="20" spans="2:12" ht="12.75">
      <c r="B20" s="112"/>
      <c r="D20" s="113" t="s">
        <v>265</v>
      </c>
      <c r="E20" s="113"/>
      <c r="F20" s="113"/>
      <c r="G20" s="113"/>
      <c r="H20" s="113"/>
      <c r="I20" s="113"/>
      <c r="J20" s="113"/>
      <c r="K20" s="113"/>
      <c r="L20" s="115"/>
    </row>
    <row r="21" spans="2:12" ht="12.75">
      <c r="B21" s="112"/>
      <c r="D21" s="113" t="s">
        <v>192</v>
      </c>
      <c r="E21" s="113"/>
      <c r="F21" s="113"/>
      <c r="G21" s="113"/>
      <c r="H21" s="113"/>
      <c r="I21" s="113"/>
      <c r="J21" s="113"/>
      <c r="K21" s="113"/>
      <c r="L21" s="115"/>
    </row>
    <row r="22" spans="2:12" ht="12.75">
      <c r="B22" s="112"/>
      <c r="D22" s="113" t="s">
        <v>267</v>
      </c>
      <c r="E22" s="113"/>
      <c r="F22" s="113"/>
      <c r="G22" s="113"/>
      <c r="H22" s="113"/>
      <c r="I22" s="113"/>
      <c r="J22" s="113"/>
      <c r="K22" s="113"/>
      <c r="L22" s="115"/>
    </row>
    <row r="23" spans="2:12" ht="12.75">
      <c r="B23" s="112"/>
      <c r="D23" s="113" t="s">
        <v>269</v>
      </c>
      <c r="E23" s="113"/>
      <c r="F23" s="113"/>
      <c r="G23" s="119"/>
      <c r="H23" s="113"/>
      <c r="I23" s="113"/>
      <c r="J23" s="113"/>
      <c r="K23" s="113"/>
      <c r="L23" s="115"/>
    </row>
    <row r="24" spans="2:12" ht="12.75">
      <c r="B24" s="112"/>
      <c r="D24" s="113" t="s">
        <v>271</v>
      </c>
      <c r="E24" s="113"/>
      <c r="F24" s="113"/>
      <c r="G24" s="119"/>
      <c r="H24" s="113"/>
      <c r="I24" s="113"/>
      <c r="J24" s="113"/>
      <c r="K24" s="113"/>
      <c r="L24" s="115"/>
    </row>
    <row r="25" spans="2:12" ht="12.75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5"/>
    </row>
    <row r="26" spans="2:12" ht="25.5" customHeight="1">
      <c r="B26" s="112"/>
      <c r="C26" s="207" t="s">
        <v>272</v>
      </c>
      <c r="D26" s="207"/>
      <c r="E26" s="207"/>
      <c r="F26" s="207"/>
      <c r="G26" s="207"/>
      <c r="H26" s="207"/>
      <c r="I26" s="207"/>
      <c r="J26" s="207"/>
      <c r="K26" s="207"/>
      <c r="L26" s="115"/>
    </row>
    <row r="27" spans="2:12" ht="12.75">
      <c r="B27" s="112"/>
      <c r="C27" s="128"/>
      <c r="D27" s="113"/>
      <c r="E27" s="113"/>
      <c r="F27" s="113"/>
      <c r="G27" s="120"/>
      <c r="H27" s="113"/>
      <c r="I27" s="113"/>
      <c r="J27" s="113"/>
      <c r="K27" s="113"/>
      <c r="L27" s="115"/>
    </row>
    <row r="28" spans="2:12" ht="12.75">
      <c r="B28" s="112"/>
      <c r="C28" s="160" t="s">
        <v>198</v>
      </c>
      <c r="D28" s="160"/>
      <c r="E28" s="160"/>
      <c r="F28" s="160"/>
      <c r="G28" s="119"/>
      <c r="H28" s="113"/>
      <c r="I28" s="113"/>
      <c r="J28" s="113"/>
      <c r="K28" s="113"/>
      <c r="L28" s="115"/>
    </row>
    <row r="29" spans="2:12" ht="12.75">
      <c r="B29" s="112"/>
      <c r="C29" s="161" t="s">
        <v>195</v>
      </c>
      <c r="D29" s="160"/>
      <c r="E29" s="160"/>
      <c r="F29" s="160"/>
      <c r="G29" s="119"/>
      <c r="H29" s="113"/>
      <c r="I29" s="113"/>
      <c r="J29" s="113"/>
      <c r="K29" s="113"/>
      <c r="L29" s="115"/>
    </row>
    <row r="30" spans="2:12" ht="12.75">
      <c r="B30" s="112"/>
      <c r="C30" s="162" t="s">
        <v>196</v>
      </c>
      <c r="D30" s="160"/>
      <c r="E30" s="160"/>
      <c r="F30" s="160"/>
      <c r="G30" s="119"/>
      <c r="H30" s="113"/>
      <c r="I30" s="113"/>
      <c r="J30" s="113"/>
      <c r="K30" s="113"/>
      <c r="L30" s="115"/>
    </row>
    <row r="31" spans="2:12" ht="12.75">
      <c r="B31" s="112"/>
      <c r="C31" s="160" t="s">
        <v>197</v>
      </c>
      <c r="D31" s="160"/>
      <c r="E31" s="160"/>
      <c r="F31" s="160"/>
      <c r="G31" s="119"/>
      <c r="H31" s="113"/>
      <c r="I31" s="113"/>
      <c r="J31" s="113"/>
      <c r="K31" s="113"/>
      <c r="L31" s="115"/>
    </row>
    <row r="32" spans="2:12" ht="12.75">
      <c r="B32" s="112"/>
      <c r="C32" s="160" t="s">
        <v>199</v>
      </c>
      <c r="D32" s="160"/>
      <c r="E32" s="160"/>
      <c r="F32" s="160"/>
      <c r="G32" s="119"/>
      <c r="H32" s="113"/>
      <c r="I32" s="113"/>
      <c r="J32" s="113"/>
      <c r="K32" s="113"/>
      <c r="L32" s="115"/>
    </row>
    <row r="33" spans="2:12" ht="12.75">
      <c r="B33" s="112"/>
      <c r="C33" s="113"/>
      <c r="D33" s="113"/>
      <c r="E33" s="113"/>
      <c r="F33" s="113"/>
      <c r="G33" s="119"/>
      <c r="H33" s="113"/>
      <c r="I33" s="113"/>
      <c r="J33" s="113"/>
      <c r="K33" s="113"/>
      <c r="L33" s="115"/>
    </row>
    <row r="34" spans="2:12" ht="7.5" customHeight="1">
      <c r="B34" s="121"/>
      <c r="C34" s="122"/>
      <c r="D34" s="122"/>
      <c r="E34" s="122"/>
      <c r="F34" s="122"/>
      <c r="G34" s="123"/>
      <c r="H34" s="122"/>
      <c r="I34" s="122"/>
      <c r="J34" s="122"/>
      <c r="K34" s="122"/>
      <c r="L34" s="124"/>
    </row>
  </sheetData>
  <sheetProtection/>
  <mergeCells count="2">
    <mergeCell ref="C12:I12"/>
    <mergeCell ref="C26:K26"/>
  </mergeCells>
  <printOptions/>
  <pageMargins left="0.75" right="0.75" top="1" bottom="1" header="0.5" footer="0.5"/>
  <pageSetup horizontalDpi="300" verticalDpi="300" orientation="portrait" r:id="rId2"/>
  <headerFooter alignWithMargins="0">
    <oddFooter>&amp;C© 2003 Ecological Footprint Network - Do not distribute without prior permission - www.ecofoot.net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71">
      <selection activeCell="A1" sqref="A1:C175"/>
    </sheetView>
  </sheetViews>
  <sheetFormatPr defaultColWidth="9.140625" defaultRowHeight="12.75"/>
  <cols>
    <col min="1" max="1" width="14.140625" style="0" customWidth="1"/>
  </cols>
  <sheetData>
    <row r="1" spans="1:2" ht="15">
      <c r="A1" s="204" t="s">
        <v>397</v>
      </c>
      <c r="B1" s="205"/>
    </row>
    <row r="2" ht="15">
      <c r="A2" s="204" t="s">
        <v>398</v>
      </c>
    </row>
    <row r="3" ht="15">
      <c r="A3" s="204" t="s">
        <v>399</v>
      </c>
    </row>
    <row r="4" ht="15">
      <c r="A4" s="204" t="s">
        <v>400</v>
      </c>
    </row>
    <row r="5" ht="15">
      <c r="A5" s="204" t="s">
        <v>401</v>
      </c>
    </row>
    <row r="6" ht="15">
      <c r="A6" s="204" t="s">
        <v>402</v>
      </c>
    </row>
    <row r="7" ht="15">
      <c r="A7" s="204" t="s">
        <v>403</v>
      </c>
    </row>
    <row r="8" ht="15">
      <c r="A8" s="204" t="s">
        <v>404</v>
      </c>
    </row>
    <row r="9" ht="15">
      <c r="A9" s="204" t="s">
        <v>405</v>
      </c>
    </row>
    <row r="10" ht="15">
      <c r="A10" s="204" t="s">
        <v>397</v>
      </c>
    </row>
    <row r="11" ht="15">
      <c r="A11" s="204"/>
    </row>
    <row r="12" spans="1:2" ht="15">
      <c r="A12" s="204" t="s">
        <v>274</v>
      </c>
      <c r="B12" t="s">
        <v>174</v>
      </c>
    </row>
    <row r="13" spans="1:2" ht="15">
      <c r="A13" s="204" t="s">
        <v>71</v>
      </c>
      <c r="B13" t="s">
        <v>313</v>
      </c>
    </row>
    <row r="14" spans="1:2" ht="15">
      <c r="A14" s="204" t="s">
        <v>82</v>
      </c>
      <c r="B14" t="s">
        <v>312</v>
      </c>
    </row>
    <row r="15" spans="1:2" ht="15">
      <c r="A15" s="204" t="s">
        <v>275</v>
      </c>
      <c r="B15" t="s">
        <v>314</v>
      </c>
    </row>
    <row r="16" spans="1:2" ht="15">
      <c r="A16" s="204" t="s">
        <v>50</v>
      </c>
      <c r="B16" t="s">
        <v>312</v>
      </c>
    </row>
    <row r="17" spans="1:2" ht="15">
      <c r="A17" s="204" t="s">
        <v>110</v>
      </c>
      <c r="B17" t="s">
        <v>317</v>
      </c>
    </row>
    <row r="18" spans="1:2" ht="15">
      <c r="A18" s="204" t="s">
        <v>62</v>
      </c>
      <c r="B18" t="s">
        <v>315</v>
      </c>
    </row>
    <row r="19" spans="1:2" ht="15">
      <c r="A19" s="204" t="s">
        <v>138</v>
      </c>
      <c r="B19" t="s">
        <v>318</v>
      </c>
    </row>
    <row r="20" spans="1:2" ht="15">
      <c r="A20" s="204" t="s">
        <v>139</v>
      </c>
      <c r="B20" t="s">
        <v>314</v>
      </c>
    </row>
    <row r="21" spans="1:2" ht="15">
      <c r="A21" s="204" t="s">
        <v>60</v>
      </c>
      <c r="B21" t="s">
        <v>315</v>
      </c>
    </row>
    <row r="22" spans="1:2" ht="15">
      <c r="A22" s="204" t="s">
        <v>276</v>
      </c>
      <c r="B22" t="s">
        <v>317</v>
      </c>
    </row>
    <row r="23" spans="1:2" ht="15">
      <c r="A23" s="204" t="s">
        <v>277</v>
      </c>
      <c r="B23" t="s">
        <v>406</v>
      </c>
    </row>
    <row r="24" spans="1:2" ht="15">
      <c r="A24" s="204" t="s">
        <v>39</v>
      </c>
      <c r="B24" t="s">
        <v>174</v>
      </c>
    </row>
    <row r="25" spans="1:2" ht="15">
      <c r="A25" s="204" t="s">
        <v>81</v>
      </c>
      <c r="B25" t="s">
        <v>314</v>
      </c>
    </row>
    <row r="26" spans="1:2" ht="15">
      <c r="A26" s="204" t="s">
        <v>136</v>
      </c>
      <c r="B26" t="s">
        <v>314</v>
      </c>
    </row>
    <row r="27" spans="1:2" ht="15">
      <c r="A27" s="204" t="s">
        <v>23</v>
      </c>
      <c r="B27" t="s">
        <v>312</v>
      </c>
    </row>
    <row r="28" spans="1:2" ht="15">
      <c r="A28" s="204" t="s">
        <v>42</v>
      </c>
      <c r="B28" t="s">
        <v>174</v>
      </c>
    </row>
    <row r="29" spans="1:2" ht="15">
      <c r="A29" s="204" t="s">
        <v>53</v>
      </c>
      <c r="B29" t="s">
        <v>317</v>
      </c>
    </row>
    <row r="30" spans="1:2" ht="15">
      <c r="A30" s="204" t="s">
        <v>278</v>
      </c>
      <c r="B30" t="s">
        <v>313</v>
      </c>
    </row>
    <row r="31" spans="1:2" ht="15">
      <c r="A31" s="204" t="s">
        <v>98</v>
      </c>
      <c r="B31" t="s">
        <v>312</v>
      </c>
    </row>
    <row r="32" spans="1:2" ht="15">
      <c r="A32" s="204" t="s">
        <v>96</v>
      </c>
      <c r="B32" t="s">
        <v>317</v>
      </c>
    </row>
    <row r="33" spans="1:2" ht="15">
      <c r="A33" s="204" t="s">
        <v>279</v>
      </c>
      <c r="B33" t="s">
        <v>319</v>
      </c>
    </row>
    <row r="34" spans="1:2" ht="15">
      <c r="A34" s="204" t="s">
        <v>95</v>
      </c>
      <c r="B34" t="s">
        <v>313</v>
      </c>
    </row>
    <row r="35" spans="1:2" ht="15">
      <c r="A35" s="204" t="s">
        <v>25</v>
      </c>
      <c r="B35" t="s">
        <v>312</v>
      </c>
    </row>
    <row r="36" spans="1:2" ht="15">
      <c r="A36" s="204" t="s">
        <v>10</v>
      </c>
      <c r="B36" t="s">
        <v>312</v>
      </c>
    </row>
    <row r="37" spans="1:2" ht="15">
      <c r="A37" s="204" t="s">
        <v>43</v>
      </c>
      <c r="B37" t="s">
        <v>319</v>
      </c>
    </row>
    <row r="38" spans="1:2" ht="15">
      <c r="A38" s="204" t="s">
        <v>47</v>
      </c>
      <c r="B38" t="s">
        <v>312</v>
      </c>
    </row>
    <row r="39" spans="1:2" ht="15">
      <c r="A39" s="204" t="s">
        <v>141</v>
      </c>
      <c r="B39" t="s">
        <v>177</v>
      </c>
    </row>
    <row r="40" spans="1:2" ht="15">
      <c r="A40" s="204" t="s">
        <v>280</v>
      </c>
      <c r="B40" t="s">
        <v>312</v>
      </c>
    </row>
    <row r="41" spans="1:2" ht="15">
      <c r="A41" s="204" t="s">
        <v>26</v>
      </c>
      <c r="B41" t="s">
        <v>312</v>
      </c>
    </row>
    <row r="42" spans="1:2" ht="15">
      <c r="A42" s="204" t="s">
        <v>104</v>
      </c>
      <c r="B42" t="s">
        <v>317</v>
      </c>
    </row>
    <row r="43" spans="1:2" ht="15">
      <c r="A43" s="204" t="s">
        <v>75</v>
      </c>
      <c r="B43" t="s">
        <v>316</v>
      </c>
    </row>
    <row r="44" spans="1:2" ht="15">
      <c r="A44" s="204" t="s">
        <v>85</v>
      </c>
      <c r="B44" t="s">
        <v>317</v>
      </c>
    </row>
    <row r="45" spans="1:2" ht="15">
      <c r="A45" s="204" t="s">
        <v>102</v>
      </c>
      <c r="B45" t="s">
        <v>317</v>
      </c>
    </row>
    <row r="46" spans="1:2" ht="15">
      <c r="A46" s="204" t="s">
        <v>107</v>
      </c>
      <c r="B46" t="s">
        <v>313</v>
      </c>
    </row>
    <row r="47" spans="1:2" ht="15">
      <c r="A47" s="204" t="s">
        <v>78</v>
      </c>
      <c r="B47" t="s">
        <v>317</v>
      </c>
    </row>
    <row r="48" spans="1:2" ht="15">
      <c r="A48" s="204" t="s">
        <v>120</v>
      </c>
      <c r="B48" t="s">
        <v>406</v>
      </c>
    </row>
    <row r="49" spans="1:2" ht="15">
      <c r="A49" s="204" t="s">
        <v>115</v>
      </c>
      <c r="B49" t="s">
        <v>314</v>
      </c>
    </row>
    <row r="50" spans="1:2" ht="15">
      <c r="A50" s="204" t="s">
        <v>281</v>
      </c>
      <c r="B50" t="s">
        <v>312</v>
      </c>
    </row>
    <row r="51" spans="1:2" ht="15">
      <c r="A51" s="204" t="s">
        <v>143</v>
      </c>
      <c r="B51" t="s">
        <v>314</v>
      </c>
    </row>
    <row r="52" spans="1:2" ht="15">
      <c r="A52" s="204" t="s">
        <v>44</v>
      </c>
      <c r="B52" t="s">
        <v>312</v>
      </c>
    </row>
    <row r="53" spans="1:2" ht="15">
      <c r="A53" s="204" t="s">
        <v>88</v>
      </c>
      <c r="B53" t="s">
        <v>317</v>
      </c>
    </row>
    <row r="54" spans="1:2" ht="15">
      <c r="A54" s="204" t="s">
        <v>61</v>
      </c>
      <c r="B54" t="s">
        <v>317</v>
      </c>
    </row>
    <row r="55" spans="1:2" ht="15">
      <c r="A55" s="204" t="s">
        <v>64</v>
      </c>
      <c r="B55" t="s">
        <v>312</v>
      </c>
    </row>
    <row r="56" spans="1:2" ht="15">
      <c r="A56" s="204" t="s">
        <v>73</v>
      </c>
      <c r="B56" t="s">
        <v>317</v>
      </c>
    </row>
    <row r="57" spans="1:2" ht="15">
      <c r="A57" s="204" t="s">
        <v>282</v>
      </c>
      <c r="B57" t="s">
        <v>312</v>
      </c>
    </row>
    <row r="58" spans="1:2" ht="15">
      <c r="A58" s="204" t="s">
        <v>113</v>
      </c>
      <c r="B58" t="s">
        <v>314</v>
      </c>
    </row>
    <row r="59" spans="1:2" ht="15">
      <c r="A59" s="204" t="s">
        <v>12</v>
      </c>
      <c r="B59" t="s">
        <v>312</v>
      </c>
    </row>
    <row r="60" spans="1:2" ht="15">
      <c r="A60" s="204" t="s">
        <v>283</v>
      </c>
      <c r="B60" t="s">
        <v>407</v>
      </c>
    </row>
    <row r="61" spans="1:2" ht="15">
      <c r="A61" s="204" t="s">
        <v>132</v>
      </c>
      <c r="B61" t="s">
        <v>314</v>
      </c>
    </row>
    <row r="62" spans="1:2" ht="15">
      <c r="A62" s="204" t="s">
        <v>133</v>
      </c>
      <c r="B62" t="s">
        <v>314</v>
      </c>
    </row>
    <row r="63" spans="1:2" ht="15">
      <c r="A63" s="204" t="s">
        <v>284</v>
      </c>
      <c r="B63" t="s">
        <v>318</v>
      </c>
    </row>
    <row r="64" spans="1:2" ht="15">
      <c r="A64" s="204" t="s">
        <v>285</v>
      </c>
      <c r="B64" t="s">
        <v>312</v>
      </c>
    </row>
    <row r="65" spans="1:2" ht="15">
      <c r="A65" s="204" t="s">
        <v>286</v>
      </c>
      <c r="B65" t="s">
        <v>312</v>
      </c>
    </row>
    <row r="66" spans="1:2" ht="15">
      <c r="A66" s="204" t="s">
        <v>54</v>
      </c>
      <c r="B66" t="s">
        <v>315</v>
      </c>
    </row>
    <row r="67" spans="1:2" ht="15">
      <c r="A67" s="204" t="s">
        <v>134</v>
      </c>
      <c r="B67" t="s">
        <v>314</v>
      </c>
    </row>
    <row r="68" spans="1:2" ht="15">
      <c r="A68" s="204" t="s">
        <v>48</v>
      </c>
      <c r="B68" t="s">
        <v>312</v>
      </c>
    </row>
    <row r="69" spans="1:2" ht="15">
      <c r="A69" s="204" t="s">
        <v>287</v>
      </c>
      <c r="B69" t="s">
        <v>314</v>
      </c>
    </row>
    <row r="70" spans="1:2" ht="15">
      <c r="A70" s="204" t="s">
        <v>122</v>
      </c>
      <c r="B70" t="s">
        <v>313</v>
      </c>
    </row>
    <row r="71" spans="1:2" ht="15">
      <c r="A71" s="204" t="s">
        <v>288</v>
      </c>
      <c r="B71" t="s">
        <v>177</v>
      </c>
    </row>
    <row r="72" spans="1:2" ht="15">
      <c r="A72" s="204" t="s">
        <v>67</v>
      </c>
      <c r="B72" t="s">
        <v>317</v>
      </c>
    </row>
    <row r="73" spans="1:2" ht="15">
      <c r="A73" s="204" t="s">
        <v>46</v>
      </c>
      <c r="B73" t="s">
        <v>312</v>
      </c>
    </row>
    <row r="74" spans="1:2" ht="15">
      <c r="A74" s="204" t="s">
        <v>34</v>
      </c>
      <c r="B74" t="s">
        <v>317</v>
      </c>
    </row>
    <row r="75" spans="1:2" ht="15">
      <c r="A75" s="204" t="s">
        <v>55</v>
      </c>
      <c r="B75" t="s">
        <v>317</v>
      </c>
    </row>
    <row r="76" spans="1:2" ht="15">
      <c r="A76" s="204" t="s">
        <v>114</v>
      </c>
      <c r="B76" t="s">
        <v>314</v>
      </c>
    </row>
    <row r="77" spans="1:2" ht="15">
      <c r="A77" s="204" t="s">
        <v>142</v>
      </c>
      <c r="B77" t="s">
        <v>314</v>
      </c>
    </row>
    <row r="78" spans="1:2" ht="15">
      <c r="A78" s="204" t="s">
        <v>56</v>
      </c>
      <c r="B78" t="s">
        <v>174</v>
      </c>
    </row>
    <row r="79" spans="1:2" ht="15">
      <c r="A79" s="204" t="s">
        <v>58</v>
      </c>
      <c r="B79" t="s">
        <v>319</v>
      </c>
    </row>
    <row r="80" spans="1:2" ht="15">
      <c r="A80" s="204" t="s">
        <v>91</v>
      </c>
      <c r="B80" t="s">
        <v>406</v>
      </c>
    </row>
    <row r="81" spans="1:2" ht="15">
      <c r="A81" s="204" t="s">
        <v>225</v>
      </c>
      <c r="B81" t="s">
        <v>406</v>
      </c>
    </row>
    <row r="82" spans="1:2" ht="15">
      <c r="A82" s="204" t="s">
        <v>146</v>
      </c>
      <c r="B82" t="s">
        <v>314</v>
      </c>
    </row>
    <row r="83" spans="1:2" ht="15">
      <c r="A83" s="204" t="s">
        <v>123</v>
      </c>
      <c r="B83" t="s">
        <v>406</v>
      </c>
    </row>
    <row r="84" spans="1:2" ht="15">
      <c r="A84" s="204" t="s">
        <v>129</v>
      </c>
      <c r="B84" t="s">
        <v>314</v>
      </c>
    </row>
    <row r="85" spans="1:2" ht="15">
      <c r="A85" s="204" t="s">
        <v>289</v>
      </c>
      <c r="B85" t="s">
        <v>312</v>
      </c>
    </row>
    <row r="86" spans="1:2" ht="15">
      <c r="A86" s="204" t="s">
        <v>135</v>
      </c>
      <c r="B86" t="s">
        <v>316</v>
      </c>
    </row>
    <row r="87" spans="1:2" ht="15">
      <c r="A87" s="204" t="s">
        <v>69</v>
      </c>
      <c r="B87" t="s">
        <v>406</v>
      </c>
    </row>
    <row r="88" spans="1:2" ht="15">
      <c r="A88" s="204" t="s">
        <v>84</v>
      </c>
      <c r="B88" t="s">
        <v>315</v>
      </c>
    </row>
    <row r="89" spans="1:2" ht="15">
      <c r="A89" s="204" t="s">
        <v>19</v>
      </c>
      <c r="B89" t="s">
        <v>312</v>
      </c>
    </row>
    <row r="90" spans="1:3" ht="15">
      <c r="A90" s="204" t="s">
        <v>117</v>
      </c>
      <c r="B90" t="s">
        <v>408</v>
      </c>
      <c r="C90" t="s">
        <v>316</v>
      </c>
    </row>
    <row r="91" spans="1:2" ht="15">
      <c r="A91" s="204" t="s">
        <v>36</v>
      </c>
      <c r="B91" t="s">
        <v>315</v>
      </c>
    </row>
    <row r="92" spans="1:2" ht="15">
      <c r="A92" s="204" t="s">
        <v>37</v>
      </c>
      <c r="B92" t="s">
        <v>319</v>
      </c>
    </row>
    <row r="93" spans="1:2" ht="15">
      <c r="A93" s="204" t="s">
        <v>103</v>
      </c>
      <c r="B93" t="s">
        <v>314</v>
      </c>
    </row>
    <row r="94" spans="1:2" ht="15">
      <c r="A94" s="204" t="s">
        <v>76</v>
      </c>
      <c r="B94" t="s">
        <v>406</v>
      </c>
    </row>
    <row r="95" spans="1:2" ht="15">
      <c r="A95" s="204" t="s">
        <v>291</v>
      </c>
      <c r="B95" t="s">
        <v>312</v>
      </c>
    </row>
    <row r="96" spans="1:2" ht="15">
      <c r="A96" s="204" t="s">
        <v>292</v>
      </c>
      <c r="B96" t="s">
        <v>312</v>
      </c>
    </row>
    <row r="97" spans="1:2" ht="15">
      <c r="A97" s="204" t="s">
        <v>293</v>
      </c>
      <c r="B97" t="s">
        <v>312</v>
      </c>
    </row>
    <row r="98" spans="1:2" ht="15">
      <c r="A98" s="204" t="s">
        <v>294</v>
      </c>
      <c r="B98" t="s">
        <v>314</v>
      </c>
    </row>
    <row r="99" spans="1:2" ht="15">
      <c r="A99" s="204" t="s">
        <v>109</v>
      </c>
      <c r="B99" t="s">
        <v>314</v>
      </c>
    </row>
    <row r="100" spans="1:2" ht="15">
      <c r="A100" s="204" t="s">
        <v>147</v>
      </c>
      <c r="B100" t="s">
        <v>314</v>
      </c>
    </row>
    <row r="101" spans="1:2" ht="15">
      <c r="A101" s="204" t="s">
        <v>87</v>
      </c>
      <c r="B101" t="s">
        <v>313</v>
      </c>
    </row>
    <row r="102" spans="1:2" ht="15">
      <c r="A102" s="204" t="s">
        <v>13</v>
      </c>
      <c r="B102" t="s">
        <v>312</v>
      </c>
    </row>
    <row r="103" spans="1:2" ht="15">
      <c r="A103" s="204" t="s">
        <v>8</v>
      </c>
      <c r="B103" t="s">
        <v>312</v>
      </c>
    </row>
    <row r="104" spans="1:2" ht="15">
      <c r="A104" s="204" t="s">
        <v>101</v>
      </c>
      <c r="B104" t="s">
        <v>319</v>
      </c>
    </row>
    <row r="105" spans="1:2" ht="15">
      <c r="A105" s="204" t="s">
        <v>295</v>
      </c>
      <c r="B105" t="s">
        <v>174</v>
      </c>
    </row>
    <row r="106" spans="1:2" ht="15">
      <c r="A106" s="204" t="s">
        <v>18</v>
      </c>
      <c r="B106" t="s">
        <v>312</v>
      </c>
    </row>
    <row r="107" spans="1:2" ht="15">
      <c r="A107" s="204" t="s">
        <v>38</v>
      </c>
      <c r="B107" t="s">
        <v>312</v>
      </c>
    </row>
    <row r="108" spans="1:2" ht="15">
      <c r="A108" s="204" t="s">
        <v>296</v>
      </c>
      <c r="B108" t="s">
        <v>312</v>
      </c>
    </row>
    <row r="109" spans="1:2" ht="15">
      <c r="A109" s="204" t="s">
        <v>99</v>
      </c>
      <c r="B109" t="s">
        <v>317</v>
      </c>
    </row>
    <row r="110" spans="1:2" ht="15">
      <c r="A110" s="204" t="s">
        <v>30</v>
      </c>
      <c r="B110" t="s">
        <v>313</v>
      </c>
    </row>
    <row r="111" spans="1:2" ht="15">
      <c r="A111" s="204" t="s">
        <v>40</v>
      </c>
      <c r="B111" t="s">
        <v>315</v>
      </c>
    </row>
    <row r="112" spans="1:2" ht="15">
      <c r="A112" s="204" t="s">
        <v>65</v>
      </c>
      <c r="B112" t="s">
        <v>312</v>
      </c>
    </row>
    <row r="113" spans="1:2" ht="15">
      <c r="A113" s="204" t="s">
        <v>24</v>
      </c>
      <c r="B113" t="s">
        <v>312</v>
      </c>
    </row>
    <row r="114" spans="1:2" ht="15">
      <c r="A114" s="204" t="s">
        <v>83</v>
      </c>
      <c r="B114" t="s">
        <v>312</v>
      </c>
    </row>
    <row r="115" spans="1:2" ht="15">
      <c r="A115" s="204" t="s">
        <v>28</v>
      </c>
      <c r="B115" t="s">
        <v>174</v>
      </c>
    </row>
    <row r="116" spans="1:2" ht="15">
      <c r="A116" s="204" t="s">
        <v>137</v>
      </c>
      <c r="B116" t="s">
        <v>314</v>
      </c>
    </row>
    <row r="117" spans="1:2" ht="15">
      <c r="A117" s="204" t="s">
        <v>297</v>
      </c>
      <c r="B117" t="s">
        <v>317</v>
      </c>
    </row>
    <row r="118" spans="1:2" ht="15">
      <c r="A118" s="204" t="s">
        <v>126</v>
      </c>
      <c r="B118" t="s">
        <v>318</v>
      </c>
    </row>
    <row r="119" spans="1:2" ht="15">
      <c r="A119" s="204" t="s">
        <v>57</v>
      </c>
      <c r="B119" t="s">
        <v>317</v>
      </c>
    </row>
    <row r="120" spans="1:2" ht="15">
      <c r="A120" s="204" t="s">
        <v>14</v>
      </c>
      <c r="B120" t="s">
        <v>312</v>
      </c>
    </row>
    <row r="121" spans="1:2" ht="15">
      <c r="A121" s="204" t="s">
        <v>20</v>
      </c>
      <c r="B121" t="s">
        <v>312</v>
      </c>
    </row>
    <row r="122" spans="1:2" ht="15">
      <c r="A122" s="204" t="s">
        <v>145</v>
      </c>
      <c r="B122" t="s">
        <v>314</v>
      </c>
    </row>
    <row r="123" spans="1:2" ht="15">
      <c r="A123" s="204" t="s">
        <v>298</v>
      </c>
      <c r="B123" t="s">
        <v>406</v>
      </c>
    </row>
    <row r="124" spans="1:2" ht="15">
      <c r="A124" s="204" t="s">
        <v>45</v>
      </c>
      <c r="B124" t="s">
        <v>174</v>
      </c>
    </row>
    <row r="125" spans="1:2" ht="15">
      <c r="A125" s="204" t="s">
        <v>49</v>
      </c>
      <c r="B125" t="s">
        <v>406</v>
      </c>
    </row>
    <row r="126" spans="1:2" ht="15">
      <c r="A126" s="204" t="s">
        <v>89</v>
      </c>
      <c r="B126" t="s">
        <v>317</v>
      </c>
    </row>
    <row r="127" spans="1:2" ht="15">
      <c r="A127" s="204" t="s">
        <v>299</v>
      </c>
      <c r="B127" t="s">
        <v>318</v>
      </c>
    </row>
    <row r="128" spans="1:2" ht="15">
      <c r="A128" s="204" t="s">
        <v>72</v>
      </c>
      <c r="B128" t="s">
        <v>317</v>
      </c>
    </row>
    <row r="129" spans="1:2" ht="15">
      <c r="A129" s="204" t="s">
        <v>77</v>
      </c>
      <c r="B129" t="s">
        <v>317</v>
      </c>
    </row>
    <row r="130" spans="1:2" ht="15">
      <c r="A130" s="204" t="s">
        <v>70</v>
      </c>
      <c r="B130" t="s">
        <v>319</v>
      </c>
    </row>
    <row r="131" spans="1:2" ht="15">
      <c r="A131" s="204" t="s">
        <v>108</v>
      </c>
      <c r="B131" t="s">
        <v>314</v>
      </c>
    </row>
    <row r="132" spans="1:2" ht="15">
      <c r="A132" s="204" t="s">
        <v>119</v>
      </c>
      <c r="B132" t="s">
        <v>314</v>
      </c>
    </row>
    <row r="133" spans="1:2" ht="15">
      <c r="A133" s="204" t="s">
        <v>300</v>
      </c>
      <c r="B133" t="s">
        <v>406</v>
      </c>
    </row>
    <row r="134" spans="1:2" ht="15">
      <c r="A134" s="204" t="s">
        <v>301</v>
      </c>
      <c r="B134" t="s">
        <v>312</v>
      </c>
    </row>
    <row r="135" spans="1:2" ht="15">
      <c r="A135" s="204" t="s">
        <v>93</v>
      </c>
      <c r="B135" t="s">
        <v>313</v>
      </c>
    </row>
    <row r="136" spans="1:2" ht="15">
      <c r="A136" s="204" t="s">
        <v>100</v>
      </c>
      <c r="B136" t="s">
        <v>100</v>
      </c>
    </row>
    <row r="137" spans="1:2" ht="15">
      <c r="A137" s="204" t="s">
        <v>27</v>
      </c>
      <c r="B137" t="s">
        <v>312</v>
      </c>
    </row>
    <row r="138" spans="1:2" ht="15">
      <c r="A138" s="204" t="s">
        <v>302</v>
      </c>
      <c r="B138" t="s">
        <v>314</v>
      </c>
    </row>
    <row r="139" spans="1:2" ht="15">
      <c r="A139" s="204" t="s">
        <v>111</v>
      </c>
      <c r="B139" t="s">
        <v>406</v>
      </c>
    </row>
    <row r="140" spans="1:2" ht="15">
      <c r="A140" s="204" t="s">
        <v>32</v>
      </c>
      <c r="B140" t="s">
        <v>312</v>
      </c>
    </row>
    <row r="141" spans="1:2" ht="15">
      <c r="A141" s="204" t="s">
        <v>303</v>
      </c>
      <c r="B141" t="s">
        <v>313</v>
      </c>
    </row>
    <row r="142" spans="1:2" ht="15">
      <c r="A142" s="204" t="s">
        <v>304</v>
      </c>
      <c r="B142" t="s">
        <v>312</v>
      </c>
    </row>
    <row r="143" spans="1:2" ht="15">
      <c r="A143" s="204" t="s">
        <v>7</v>
      </c>
      <c r="B143" t="s">
        <v>312</v>
      </c>
    </row>
    <row r="144" spans="1:2" ht="15">
      <c r="A144" s="204" t="s">
        <v>127</v>
      </c>
      <c r="B144" t="s">
        <v>319</v>
      </c>
    </row>
    <row r="145" spans="1:2" ht="15">
      <c r="A145" s="204" t="s">
        <v>305</v>
      </c>
      <c r="B145" t="s">
        <v>314</v>
      </c>
    </row>
    <row r="146" spans="1:2" ht="15">
      <c r="A146" s="204" t="s">
        <v>121</v>
      </c>
      <c r="B146" t="s">
        <v>313</v>
      </c>
    </row>
    <row r="147" spans="1:2" ht="15">
      <c r="A147" s="204" t="s">
        <v>306</v>
      </c>
      <c r="B147" t="s">
        <v>312</v>
      </c>
    </row>
    <row r="148" spans="1:2" ht="15">
      <c r="A148" s="204" t="s">
        <v>105</v>
      </c>
      <c r="B148" t="s">
        <v>312</v>
      </c>
    </row>
    <row r="149" spans="1:2" ht="15">
      <c r="A149" s="204" t="s">
        <v>124</v>
      </c>
      <c r="B149" t="s">
        <v>314</v>
      </c>
    </row>
    <row r="150" spans="1:2" ht="15">
      <c r="A150" s="204" t="s">
        <v>63</v>
      </c>
      <c r="B150" t="s">
        <v>174</v>
      </c>
    </row>
    <row r="151" spans="1:2" ht="15">
      <c r="A151" s="204" t="s">
        <v>41</v>
      </c>
      <c r="B151" t="s">
        <v>312</v>
      </c>
    </row>
    <row r="152" spans="1:2" ht="15">
      <c r="A152" s="204" t="s">
        <v>307</v>
      </c>
      <c r="B152" t="s">
        <v>312</v>
      </c>
    </row>
    <row r="153" spans="1:2" ht="15">
      <c r="A153" s="204" t="s">
        <v>128</v>
      </c>
      <c r="B153" t="s">
        <v>314</v>
      </c>
    </row>
    <row r="154" spans="1:2" ht="15">
      <c r="A154" s="204" t="s">
        <v>140</v>
      </c>
      <c r="B154" t="s">
        <v>314</v>
      </c>
    </row>
    <row r="155" spans="1:2" ht="15">
      <c r="A155" s="204" t="s">
        <v>59</v>
      </c>
      <c r="B155" t="s">
        <v>406</v>
      </c>
    </row>
    <row r="156" spans="1:2" ht="15">
      <c r="A156" s="204" t="s">
        <v>308</v>
      </c>
      <c r="B156" t="s">
        <v>316</v>
      </c>
    </row>
    <row r="157" spans="1:2" ht="15">
      <c r="A157" s="204" t="s">
        <v>22</v>
      </c>
      <c r="B157" t="s">
        <v>315</v>
      </c>
    </row>
    <row r="158" spans="1:2" ht="15">
      <c r="A158" s="204" t="s">
        <v>9</v>
      </c>
      <c r="B158" t="s">
        <v>312</v>
      </c>
    </row>
    <row r="159" spans="1:2" ht="15">
      <c r="A159" s="204" t="s">
        <v>94</v>
      </c>
      <c r="B159" t="s">
        <v>319</v>
      </c>
    </row>
    <row r="160" spans="1:2" ht="15">
      <c r="A160" s="204" t="s">
        <v>33</v>
      </c>
      <c r="B160" t="s">
        <v>312</v>
      </c>
    </row>
    <row r="161" spans="1:2" ht="15">
      <c r="A161" s="204" t="s">
        <v>92</v>
      </c>
      <c r="B161" t="s">
        <v>312</v>
      </c>
    </row>
    <row r="162" spans="1:2" ht="15">
      <c r="A162" s="204" t="s">
        <v>86</v>
      </c>
      <c r="B162" t="s">
        <v>406</v>
      </c>
    </row>
    <row r="163" spans="1:2" ht="15">
      <c r="A163" s="204" t="s">
        <v>309</v>
      </c>
      <c r="B163" t="s">
        <v>315</v>
      </c>
    </row>
    <row r="164" spans="1:2" ht="15">
      <c r="A164" s="204" t="s">
        <v>29</v>
      </c>
      <c r="B164" t="s">
        <v>312</v>
      </c>
    </row>
    <row r="165" spans="1:2" ht="15">
      <c r="A165" s="204" t="s">
        <v>79</v>
      </c>
      <c r="B165" t="s">
        <v>314</v>
      </c>
    </row>
    <row r="166" spans="1:2" ht="15">
      <c r="A166" s="204" t="s">
        <v>125</v>
      </c>
      <c r="B166" t="s">
        <v>406</v>
      </c>
    </row>
    <row r="167" spans="1:2" ht="15">
      <c r="A167" s="204" t="s">
        <v>130</v>
      </c>
      <c r="B167" t="s">
        <v>314</v>
      </c>
    </row>
    <row r="168" spans="1:2" ht="15">
      <c r="A168" s="204" t="s">
        <v>310</v>
      </c>
      <c r="B168" t="s">
        <v>177</v>
      </c>
    </row>
    <row r="169" spans="1:2" ht="15">
      <c r="A169" s="204" t="s">
        <v>97</v>
      </c>
      <c r="B169" t="s">
        <v>317</v>
      </c>
    </row>
    <row r="170" spans="1:2" ht="15">
      <c r="A170" s="204" t="s">
        <v>35</v>
      </c>
      <c r="B170" t="s">
        <v>315</v>
      </c>
    </row>
    <row r="171" spans="1:2" ht="15">
      <c r="A171" s="204" t="s">
        <v>74</v>
      </c>
      <c r="B171" t="s">
        <v>317</v>
      </c>
    </row>
    <row r="172" spans="1:2" ht="15">
      <c r="A172" s="204" t="s">
        <v>52</v>
      </c>
      <c r="B172" t="s">
        <v>319</v>
      </c>
    </row>
    <row r="173" spans="1:2" ht="15">
      <c r="A173" s="204" t="s">
        <v>16</v>
      </c>
      <c r="B173" t="s">
        <v>406</v>
      </c>
    </row>
    <row r="174" spans="1:2" ht="15">
      <c r="A174" s="204" t="s">
        <v>15</v>
      </c>
      <c r="B174" t="s">
        <v>312</v>
      </c>
    </row>
    <row r="175" spans="1:2" ht="15">
      <c r="A175" s="204" t="s">
        <v>51</v>
      </c>
      <c r="B175" t="s">
        <v>312</v>
      </c>
    </row>
    <row r="176" ht="15">
      <c r="A176" s="204" t="s">
        <v>320</v>
      </c>
    </row>
    <row r="177" ht="15">
      <c r="A177" s="204" t="s">
        <v>321</v>
      </c>
    </row>
    <row r="178" ht="15">
      <c r="A178" s="204" t="s">
        <v>322</v>
      </c>
    </row>
    <row r="179" ht="15">
      <c r="A179" s="204" t="s">
        <v>323</v>
      </c>
    </row>
    <row r="180" ht="15">
      <c r="A180" s="204" t="s">
        <v>324</v>
      </c>
    </row>
    <row r="181" ht="15">
      <c r="A181" s="204" t="s">
        <v>325</v>
      </c>
    </row>
    <row r="182" ht="15">
      <c r="A182" s="204" t="s">
        <v>326</v>
      </c>
    </row>
    <row r="183" ht="15">
      <c r="A183" s="204" t="s">
        <v>327</v>
      </c>
    </row>
    <row r="184" ht="15">
      <c r="A184" s="204" t="s">
        <v>328</v>
      </c>
    </row>
    <row r="185" ht="15">
      <c r="A185" s="204" t="s">
        <v>329</v>
      </c>
    </row>
    <row r="186" ht="15">
      <c r="A186" s="204" t="s">
        <v>330</v>
      </c>
    </row>
    <row r="187" ht="15">
      <c r="A187" s="204" t="s">
        <v>331</v>
      </c>
    </row>
    <row r="188" ht="15">
      <c r="A188" s="204" t="s">
        <v>332</v>
      </c>
    </row>
    <row r="189" ht="15">
      <c r="A189" s="204" t="s">
        <v>333</v>
      </c>
    </row>
    <row r="190" ht="15">
      <c r="A190" s="204" t="s">
        <v>334</v>
      </c>
    </row>
    <row r="191" ht="15">
      <c r="A191" s="204" t="s">
        <v>335</v>
      </c>
    </row>
    <row r="192" ht="15">
      <c r="A192" s="204" t="s">
        <v>336</v>
      </c>
    </row>
    <row r="193" ht="15">
      <c r="A193" s="204" t="s">
        <v>337</v>
      </c>
    </row>
    <row r="194" ht="15">
      <c r="A194" s="204" t="s">
        <v>338</v>
      </c>
    </row>
    <row r="195" ht="15">
      <c r="A195" s="204" t="s">
        <v>339</v>
      </c>
    </row>
    <row r="196" ht="15">
      <c r="A196" s="204" t="s">
        <v>340</v>
      </c>
    </row>
    <row r="197" ht="15">
      <c r="A197" s="204" t="s">
        <v>341</v>
      </c>
    </row>
    <row r="198" ht="15">
      <c r="A198" s="204" t="s">
        <v>342</v>
      </c>
    </row>
    <row r="199" ht="15">
      <c r="A199" s="204" t="s">
        <v>343</v>
      </c>
    </row>
    <row r="200" ht="15">
      <c r="A200" s="204" t="s">
        <v>344</v>
      </c>
    </row>
    <row r="201" ht="15">
      <c r="A201" s="204" t="s">
        <v>345</v>
      </c>
    </row>
    <row r="202" ht="15">
      <c r="A202" s="204" t="s">
        <v>346</v>
      </c>
    </row>
    <row r="203" ht="15">
      <c r="A203" s="204" t="s">
        <v>347</v>
      </c>
    </row>
    <row r="204" ht="15">
      <c r="A204" s="204" t="s">
        <v>348</v>
      </c>
    </row>
    <row r="205" ht="15">
      <c r="A205" s="204" t="s">
        <v>349</v>
      </c>
    </row>
    <row r="206" ht="15">
      <c r="A206" s="204" t="s">
        <v>350</v>
      </c>
    </row>
    <row r="207" ht="15">
      <c r="A207" s="204" t="s">
        <v>351</v>
      </c>
    </row>
    <row r="208" ht="15">
      <c r="A208" s="204" t="s">
        <v>352</v>
      </c>
    </row>
    <row r="209" ht="15">
      <c r="A209" s="204" t="s">
        <v>353</v>
      </c>
    </row>
    <row r="210" ht="15">
      <c r="A210" s="204" t="s">
        <v>354</v>
      </c>
    </row>
    <row r="211" ht="15">
      <c r="A211" s="204" t="s">
        <v>355</v>
      </c>
    </row>
    <row r="212" ht="15">
      <c r="A212" s="204" t="s">
        <v>356</v>
      </c>
    </row>
    <row r="213" ht="15">
      <c r="A213" s="204" t="s">
        <v>357</v>
      </c>
    </row>
    <row r="214" ht="15">
      <c r="A214" s="204" t="s">
        <v>358</v>
      </c>
    </row>
    <row r="215" ht="15">
      <c r="A215" s="204" t="s">
        <v>359</v>
      </c>
    </row>
    <row r="216" ht="15">
      <c r="A216" s="204" t="s">
        <v>360</v>
      </c>
    </row>
    <row r="217" ht="15">
      <c r="A217" s="204" t="s">
        <v>361</v>
      </c>
    </row>
    <row r="218" ht="15">
      <c r="A218" s="204" t="s">
        <v>362</v>
      </c>
    </row>
    <row r="219" ht="15">
      <c r="A219" s="204" t="s">
        <v>363</v>
      </c>
    </row>
    <row r="220" ht="15">
      <c r="A220" s="204" t="s">
        <v>364</v>
      </c>
    </row>
    <row r="221" ht="15">
      <c r="A221" s="204" t="s">
        <v>365</v>
      </c>
    </row>
    <row r="222" ht="15">
      <c r="A222" s="204" t="s">
        <v>366</v>
      </c>
    </row>
    <row r="223" ht="15">
      <c r="A223" s="204" t="s">
        <v>367</v>
      </c>
    </row>
    <row r="224" ht="15">
      <c r="A224" s="204" t="s">
        <v>368</v>
      </c>
    </row>
    <row r="225" ht="15">
      <c r="A225" s="204" t="s">
        <v>369</v>
      </c>
    </row>
    <row r="226" ht="15">
      <c r="A226" s="204" t="s">
        <v>370</v>
      </c>
    </row>
    <row r="227" ht="15">
      <c r="A227" s="204" t="s">
        <v>371</v>
      </c>
    </row>
    <row r="228" ht="15">
      <c r="A228" s="204" t="s">
        <v>372</v>
      </c>
    </row>
    <row r="229" ht="15">
      <c r="A229" s="204" t="s">
        <v>373</v>
      </c>
    </row>
    <row r="230" ht="15">
      <c r="A230" s="204" t="s">
        <v>374</v>
      </c>
    </row>
    <row r="231" ht="15">
      <c r="A231" s="204" t="s">
        <v>375</v>
      </c>
    </row>
    <row r="232" ht="15">
      <c r="A232" s="204" t="s">
        <v>376</v>
      </c>
    </row>
    <row r="233" ht="15">
      <c r="A233" s="204" t="s">
        <v>377</v>
      </c>
    </row>
    <row r="234" ht="15">
      <c r="A234" s="204" t="s">
        <v>378</v>
      </c>
    </row>
    <row r="235" ht="15">
      <c r="A235" s="204" t="s">
        <v>379</v>
      </c>
    </row>
    <row r="236" ht="15">
      <c r="A236" s="204" t="s">
        <v>380</v>
      </c>
    </row>
    <row r="237" ht="15">
      <c r="A237" s="204" t="s">
        <v>381</v>
      </c>
    </row>
    <row r="238" ht="15">
      <c r="A238" s="204" t="s">
        <v>382</v>
      </c>
    </row>
    <row r="239" ht="15">
      <c r="A239" s="204" t="s">
        <v>383</v>
      </c>
    </row>
    <row r="240" ht="15">
      <c r="A240" s="204" t="s">
        <v>384</v>
      </c>
    </row>
    <row r="241" ht="15">
      <c r="A241" s="204" t="s">
        <v>385</v>
      </c>
    </row>
    <row r="242" ht="15">
      <c r="A242" s="204" t="s">
        <v>386</v>
      </c>
    </row>
    <row r="243" ht="15">
      <c r="A243" s="204" t="s">
        <v>387</v>
      </c>
    </row>
    <row r="244" ht="15">
      <c r="A244" s="204" t="s">
        <v>388</v>
      </c>
    </row>
    <row r="245" ht="15">
      <c r="A245" s="204" t="s">
        <v>389</v>
      </c>
    </row>
    <row r="246" ht="15">
      <c r="A246" s="204" t="s">
        <v>390</v>
      </c>
    </row>
    <row r="247" ht="15">
      <c r="A247" s="204" t="s">
        <v>391</v>
      </c>
    </row>
    <row r="248" ht="15">
      <c r="A248" s="204" t="s">
        <v>392</v>
      </c>
    </row>
    <row r="249" ht="15">
      <c r="A249" s="204" t="s">
        <v>393</v>
      </c>
    </row>
    <row r="250" ht="15">
      <c r="A250" s="204" t="s">
        <v>394</v>
      </c>
    </row>
    <row r="251" ht="15">
      <c r="A251" s="204" t="s">
        <v>395</v>
      </c>
    </row>
    <row r="252" ht="15">
      <c r="A252" s="204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5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4.57421875" style="0" customWidth="1"/>
    <col min="2" max="2" width="26.28125" style="10" customWidth="1"/>
    <col min="3" max="3" width="7.28125" style="48" customWidth="1"/>
    <col min="4" max="7" width="9.140625" style="49" customWidth="1"/>
    <col min="8" max="8" width="2.7109375" style="0" customWidth="1"/>
    <col min="9" max="9" width="9.140625" style="50" customWidth="1"/>
    <col min="10" max="10" width="9.57421875" style="7" customWidth="1"/>
    <col min="11" max="11" width="9.140625" style="50" customWidth="1"/>
    <col min="12" max="12" width="8.57421875" style="0" customWidth="1"/>
  </cols>
  <sheetData>
    <row r="1" spans="16:19" ht="12.75">
      <c r="P1" s="171">
        <v>5.5</v>
      </c>
      <c r="Q1" s="171">
        <v>60</v>
      </c>
      <c r="R1" s="171">
        <v>2.1</v>
      </c>
      <c r="S1" s="171">
        <v>33</v>
      </c>
    </row>
    <row r="2" spans="2:19" ht="15.75">
      <c r="B2" s="66" t="s">
        <v>171</v>
      </c>
      <c r="P2" s="171">
        <v>7</v>
      </c>
      <c r="Q2" s="171">
        <v>75</v>
      </c>
      <c r="R2" s="171">
        <v>4.2</v>
      </c>
      <c r="S2" s="171">
        <v>52.5</v>
      </c>
    </row>
    <row r="3" spans="16:19" ht="12.75">
      <c r="P3" s="172"/>
      <c r="Q3" s="171"/>
      <c r="R3" s="171">
        <f>4*R1</f>
        <v>8.4</v>
      </c>
      <c r="S3" s="171"/>
    </row>
    <row r="4" ht="12.75"/>
    <row r="5" ht="12.75"/>
    <row r="6" ht="12.75">
      <c r="B6" s="81" t="s">
        <v>212</v>
      </c>
    </row>
    <row r="7" ht="12.75"/>
    <row r="8" spans="2:11" s="12" customFormat="1" ht="12.75">
      <c r="B8" s="67" t="s">
        <v>170</v>
      </c>
      <c r="C8" s="63" t="s">
        <v>159</v>
      </c>
      <c r="D8" s="64" t="s">
        <v>2</v>
      </c>
      <c r="E8" s="64" t="s">
        <v>3</v>
      </c>
      <c r="F8" s="64" t="s">
        <v>5</v>
      </c>
      <c r="G8" s="64" t="s">
        <v>4</v>
      </c>
      <c r="H8" s="65"/>
      <c r="I8" s="64" t="s">
        <v>158</v>
      </c>
      <c r="J8" s="65" t="s">
        <v>169</v>
      </c>
      <c r="K8" s="68" t="s">
        <v>168</v>
      </c>
    </row>
    <row r="9" spans="2:11" s="12" customFormat="1" ht="12.75">
      <c r="B9" s="69"/>
      <c r="C9" s="57"/>
      <c r="D9" s="58"/>
      <c r="E9" s="58"/>
      <c r="F9" s="58"/>
      <c r="G9" s="58"/>
      <c r="H9" s="59"/>
      <c r="I9" s="58"/>
      <c r="J9" s="60"/>
      <c r="K9" s="70"/>
    </row>
    <row r="10" spans="2:11" ht="12.75">
      <c r="B10" s="71" t="s">
        <v>102</v>
      </c>
      <c r="C10" s="61" t="s">
        <v>154</v>
      </c>
      <c r="D10" s="169">
        <v>8.499705795273538</v>
      </c>
      <c r="E10" s="170">
        <v>78.5</v>
      </c>
      <c r="F10" s="51">
        <f aca="true" t="shared" si="0" ref="F10:F41">D10*E10/10</f>
        <v>66.72269049289727</v>
      </c>
      <c r="G10" s="170">
        <v>2.27065556546878</v>
      </c>
      <c r="H10" s="52" t="s">
        <v>160</v>
      </c>
      <c r="I10" s="53">
        <v>76.11736216681338</v>
      </c>
      <c r="J10" s="62">
        <v>4</v>
      </c>
      <c r="K10" s="72">
        <v>1</v>
      </c>
    </row>
    <row r="11" spans="2:11" ht="12.75">
      <c r="B11" s="71" t="s">
        <v>88</v>
      </c>
      <c r="C11" s="61" t="s">
        <v>154</v>
      </c>
      <c r="D11" s="169">
        <v>7.5758164448554615</v>
      </c>
      <c r="E11" s="170">
        <v>71.5</v>
      </c>
      <c r="F11" s="51">
        <f t="shared" si="0"/>
        <v>54.167087580716554</v>
      </c>
      <c r="G11" s="170">
        <v>1.48764326092629</v>
      </c>
      <c r="H11" s="52" t="s">
        <v>160</v>
      </c>
      <c r="I11" s="53">
        <v>71.77903615421948</v>
      </c>
      <c r="J11" s="62">
        <v>4</v>
      </c>
      <c r="K11" s="72">
        <v>2</v>
      </c>
    </row>
    <row r="12" spans="2:11" ht="12.75">
      <c r="B12" s="71" t="s">
        <v>66</v>
      </c>
      <c r="C12" s="61" t="s">
        <v>154</v>
      </c>
      <c r="D12" s="169">
        <v>6.72</v>
      </c>
      <c r="E12" s="170">
        <v>72.2</v>
      </c>
      <c r="F12" s="51">
        <f t="shared" si="0"/>
        <v>48.5184</v>
      </c>
      <c r="G12" s="170">
        <v>1.08717654594725</v>
      </c>
      <c r="H12" s="52" t="s">
        <v>160</v>
      </c>
      <c r="I12" s="54">
        <v>70.08582723368518</v>
      </c>
      <c r="J12" s="62">
        <v>3</v>
      </c>
      <c r="K12" s="72">
        <v>3</v>
      </c>
    </row>
    <row r="13" spans="2:11" ht="12.75">
      <c r="B13" s="71" t="s">
        <v>67</v>
      </c>
      <c r="C13" s="61" t="s">
        <v>154</v>
      </c>
      <c r="D13" s="169">
        <v>7.43</v>
      </c>
      <c r="E13" s="170">
        <v>69.7</v>
      </c>
      <c r="F13" s="51">
        <f t="shared" si="0"/>
        <v>51.787099999999995</v>
      </c>
      <c r="G13" s="170">
        <v>1.50556792361487</v>
      </c>
      <c r="H13" s="52" t="s">
        <v>160</v>
      </c>
      <c r="I13" s="53">
        <v>68.37230403214504</v>
      </c>
      <c r="J13" s="62">
        <v>4</v>
      </c>
      <c r="K13" s="72">
        <v>4</v>
      </c>
    </row>
    <row r="14" spans="2:11" ht="12.75">
      <c r="B14" s="71" t="s">
        <v>52</v>
      </c>
      <c r="C14" s="61" t="s">
        <v>241</v>
      </c>
      <c r="D14" s="169">
        <v>6.4925</v>
      </c>
      <c r="E14" s="170">
        <v>73.7</v>
      </c>
      <c r="F14" s="51">
        <f t="shared" si="0"/>
        <v>47.849725</v>
      </c>
      <c r="G14" s="170">
        <v>1.2611028515155</v>
      </c>
      <c r="H14" s="52" t="s">
        <v>160</v>
      </c>
      <c r="I14" s="54">
        <v>66.51734985281819</v>
      </c>
      <c r="J14" s="62">
        <v>3</v>
      </c>
      <c r="K14" s="72">
        <v>5</v>
      </c>
    </row>
    <row r="15" spans="2:11" ht="12.75">
      <c r="B15" s="71" t="s">
        <v>85</v>
      </c>
      <c r="C15" s="61" t="s">
        <v>155</v>
      </c>
      <c r="D15" s="169">
        <v>7.330203073865145</v>
      </c>
      <c r="E15" s="170">
        <v>72.3</v>
      </c>
      <c r="F15" s="51">
        <f t="shared" si="0"/>
        <v>52.997368224045</v>
      </c>
      <c r="G15" s="170">
        <v>1.7901333992287</v>
      </c>
      <c r="H15" s="52" t="s">
        <v>160</v>
      </c>
      <c r="I15" s="53">
        <v>66.10261288798142</v>
      </c>
      <c r="J15" s="62">
        <v>4</v>
      </c>
      <c r="K15" s="72">
        <v>6</v>
      </c>
    </row>
    <row r="16" spans="2:11" ht="12.75">
      <c r="B16" s="71" t="s">
        <v>78</v>
      </c>
      <c r="C16" s="61" t="s">
        <v>154</v>
      </c>
      <c r="D16" s="169">
        <v>6.74</v>
      </c>
      <c r="E16" s="170">
        <v>77.7</v>
      </c>
      <c r="F16" s="51">
        <f t="shared" si="0"/>
        <v>52.3698</v>
      </c>
      <c r="G16" s="170">
        <v>1.76194949215222</v>
      </c>
      <c r="H16" s="52" t="s">
        <v>160</v>
      </c>
      <c r="I16" s="53">
        <v>65.67941951115208</v>
      </c>
      <c r="J16" s="62">
        <v>4</v>
      </c>
      <c r="K16" s="72">
        <v>7</v>
      </c>
    </row>
    <row r="17" spans="2:11" ht="12.75">
      <c r="B17" s="71" t="s">
        <v>73</v>
      </c>
      <c r="C17" s="61" t="s">
        <v>154</v>
      </c>
      <c r="D17" s="169">
        <v>6.6804747140875405</v>
      </c>
      <c r="E17" s="170">
        <v>71.3</v>
      </c>
      <c r="F17" s="51">
        <f t="shared" si="0"/>
        <v>47.63178471144416</v>
      </c>
      <c r="G17" s="170">
        <v>1.61853998067054</v>
      </c>
      <c r="H17" s="52" t="s">
        <v>160</v>
      </c>
      <c r="I17" s="54">
        <v>61.45867223986323</v>
      </c>
      <c r="J17" s="62">
        <v>3</v>
      </c>
      <c r="K17" s="72">
        <v>8</v>
      </c>
    </row>
    <row r="18" spans="2:11" ht="12.75">
      <c r="B18" s="71" t="s">
        <v>96</v>
      </c>
      <c r="C18" s="61" t="s">
        <v>155</v>
      </c>
      <c r="D18" s="169">
        <v>7.572798549561427</v>
      </c>
      <c r="E18" s="170">
        <v>71.7</v>
      </c>
      <c r="F18" s="51">
        <f t="shared" si="0"/>
        <v>54.29696560035544</v>
      </c>
      <c r="G18" s="170">
        <v>2.35622697145393</v>
      </c>
      <c r="H18" s="52" t="s">
        <v>160</v>
      </c>
      <c r="I18" s="54">
        <v>61.014498245877895</v>
      </c>
      <c r="J18" s="62">
        <v>3</v>
      </c>
      <c r="K18" s="72">
        <v>9</v>
      </c>
    </row>
    <row r="19" spans="2:11" ht="12.75">
      <c r="B19" s="71" t="s">
        <v>55</v>
      </c>
      <c r="C19" s="61" t="s">
        <v>154</v>
      </c>
      <c r="D19" s="169">
        <v>7.022490954228361</v>
      </c>
      <c r="E19" s="170">
        <v>69.4</v>
      </c>
      <c r="F19" s="51">
        <f t="shared" si="0"/>
        <v>48.73608722234483</v>
      </c>
      <c r="G19" s="170">
        <v>1.77332477631868</v>
      </c>
      <c r="H19" s="52" t="s">
        <v>160</v>
      </c>
      <c r="I19" s="53">
        <v>60.986715135557745</v>
      </c>
      <c r="J19" s="62">
        <v>4</v>
      </c>
      <c r="K19" s="72">
        <v>10</v>
      </c>
    </row>
    <row r="20" spans="2:11" ht="12.75">
      <c r="B20" s="71" t="s">
        <v>57</v>
      </c>
      <c r="C20" s="61" t="s">
        <v>154</v>
      </c>
      <c r="D20" s="169">
        <v>7.090983730502007</v>
      </c>
      <c r="E20" s="170">
        <v>71.9</v>
      </c>
      <c r="F20" s="51">
        <f t="shared" si="0"/>
        <v>50.984173022309434</v>
      </c>
      <c r="G20" s="170">
        <v>2.04950438751595</v>
      </c>
      <c r="H20" s="52" t="s">
        <v>160</v>
      </c>
      <c r="I20" s="53">
        <v>60.541479268870226</v>
      </c>
      <c r="J20" s="62">
        <v>4</v>
      </c>
      <c r="K20" s="72">
        <v>11</v>
      </c>
    </row>
    <row r="21" spans="2:11" ht="12.75">
      <c r="B21" s="71" t="s">
        <v>64</v>
      </c>
      <c r="C21" s="61" t="s">
        <v>233</v>
      </c>
      <c r="D21" s="169">
        <v>6.675686387581435</v>
      </c>
      <c r="E21" s="170">
        <v>70.7</v>
      </c>
      <c r="F21" s="51">
        <f t="shared" si="0"/>
        <v>47.19710276020075</v>
      </c>
      <c r="G21" s="170">
        <v>1.66610177957835</v>
      </c>
      <c r="H21" s="52" t="s">
        <v>160</v>
      </c>
      <c r="I21" s="54">
        <v>60.32131662545697</v>
      </c>
      <c r="J21" s="62">
        <v>3</v>
      </c>
      <c r="K21" s="72">
        <v>12</v>
      </c>
    </row>
    <row r="22" spans="2:11" ht="12.75">
      <c r="B22" s="71" t="s">
        <v>111</v>
      </c>
      <c r="C22" s="61" t="s">
        <v>234</v>
      </c>
      <c r="D22" s="169">
        <v>7.704506052878659</v>
      </c>
      <c r="E22" s="170">
        <v>72.2</v>
      </c>
      <c r="F22" s="51">
        <f t="shared" si="0"/>
        <v>55.62653370178392</v>
      </c>
      <c r="G22" s="170">
        <v>2.62460091678228</v>
      </c>
      <c r="H22" s="52" t="s">
        <v>160</v>
      </c>
      <c r="I22" s="54">
        <v>59.70453027128387</v>
      </c>
      <c r="J22" s="62">
        <v>3</v>
      </c>
      <c r="K22" s="72">
        <v>13</v>
      </c>
    </row>
    <row r="23" spans="2:11" ht="12.75">
      <c r="B23" s="71" t="s">
        <v>70</v>
      </c>
      <c r="C23" s="61" t="s">
        <v>241</v>
      </c>
      <c r="D23" s="169">
        <v>5.473465628139372</v>
      </c>
      <c r="E23" s="170">
        <v>71</v>
      </c>
      <c r="F23" s="51">
        <f t="shared" si="0"/>
        <v>38.86160595978954</v>
      </c>
      <c r="G23" s="170">
        <v>0.869648119893806</v>
      </c>
      <c r="H23" s="52" t="s">
        <v>160</v>
      </c>
      <c r="I23" s="55">
        <v>59.024748261523996</v>
      </c>
      <c r="J23" s="62">
        <v>1</v>
      </c>
      <c r="K23" s="72">
        <v>14</v>
      </c>
    </row>
    <row r="24" spans="2:11" ht="12.75">
      <c r="B24" s="71" t="s">
        <v>110</v>
      </c>
      <c r="C24" s="61" t="s">
        <v>155</v>
      </c>
      <c r="D24" s="169">
        <v>7.135461642413579</v>
      </c>
      <c r="E24" s="170">
        <v>74.8</v>
      </c>
      <c r="F24" s="51">
        <f t="shared" si="0"/>
        <v>53.373253085253566</v>
      </c>
      <c r="G24" s="170">
        <v>2.4557103323487</v>
      </c>
      <c r="H24" s="52" t="s">
        <v>160</v>
      </c>
      <c r="I24" s="54">
        <v>58.95021441848581</v>
      </c>
      <c r="J24" s="62">
        <v>3</v>
      </c>
      <c r="K24" s="72">
        <v>15</v>
      </c>
    </row>
    <row r="25" spans="2:11" ht="12.75">
      <c r="B25" s="71" t="s">
        <v>58</v>
      </c>
      <c r="C25" s="61" t="s">
        <v>241</v>
      </c>
      <c r="D25" s="169">
        <v>5.669617336872064</v>
      </c>
      <c r="E25" s="170">
        <v>69.7</v>
      </c>
      <c r="F25" s="51">
        <f t="shared" si="0"/>
        <v>39.51723283799829</v>
      </c>
      <c r="G25" s="170">
        <v>0.948420335049173</v>
      </c>
      <c r="H25" s="52" t="s">
        <v>160</v>
      </c>
      <c r="I25" s="54">
        <v>58.92268559014847</v>
      </c>
      <c r="J25" s="62">
        <v>3</v>
      </c>
      <c r="K25" s="72">
        <v>16</v>
      </c>
    </row>
    <row r="26" spans="2:11" ht="12.75">
      <c r="B26" s="71" t="s">
        <v>42</v>
      </c>
      <c r="C26" s="61" t="s">
        <v>238</v>
      </c>
      <c r="D26" s="169">
        <v>6.13</v>
      </c>
      <c r="E26" s="170">
        <v>64.7</v>
      </c>
      <c r="F26" s="51">
        <f t="shared" si="0"/>
        <v>39.6611</v>
      </c>
      <c r="G26" s="170">
        <v>0.995510226356307</v>
      </c>
      <c r="H26" s="52" t="s">
        <v>160</v>
      </c>
      <c r="I26" s="54">
        <v>58.497556119035764</v>
      </c>
      <c r="J26" s="62">
        <v>3</v>
      </c>
      <c r="K26" s="72">
        <v>17</v>
      </c>
    </row>
    <row r="27" spans="2:11" ht="12.75">
      <c r="B27" s="71" t="s">
        <v>89</v>
      </c>
      <c r="C27" s="61" t="s">
        <v>154</v>
      </c>
      <c r="D27" s="169">
        <v>7.793072393945934</v>
      </c>
      <c r="E27" s="170">
        <v>75.1</v>
      </c>
      <c r="F27" s="51">
        <f t="shared" si="0"/>
        <v>58.52597367853396</v>
      </c>
      <c r="G27" s="170">
        <v>3.19288080546745</v>
      </c>
      <c r="H27" s="52" t="s">
        <v>160</v>
      </c>
      <c r="I27" s="53">
        <v>57.36736687029192</v>
      </c>
      <c r="J27" s="62">
        <v>4</v>
      </c>
      <c r="K27" s="72">
        <v>18</v>
      </c>
    </row>
    <row r="28" spans="2:11" ht="12.75">
      <c r="B28" s="71" t="s">
        <v>37</v>
      </c>
      <c r="C28" s="61" t="s">
        <v>241</v>
      </c>
      <c r="D28" s="169">
        <v>6.236690216684898</v>
      </c>
      <c r="E28" s="170">
        <v>63.2</v>
      </c>
      <c r="F28" s="51">
        <f t="shared" si="0"/>
        <v>39.41588216944855</v>
      </c>
      <c r="G28" s="170">
        <v>1.05630591462858</v>
      </c>
      <c r="H28" s="52" t="s">
        <v>160</v>
      </c>
      <c r="I28" s="54">
        <v>57.335222406628276</v>
      </c>
      <c r="J28" s="62">
        <v>3</v>
      </c>
      <c r="K28" s="72">
        <v>19</v>
      </c>
    </row>
    <row r="29" spans="2:11" s="8" customFormat="1" ht="12.75">
      <c r="B29" s="71" t="s">
        <v>75</v>
      </c>
      <c r="C29" s="61" t="s">
        <v>239</v>
      </c>
      <c r="D29" s="169">
        <v>6.70287</v>
      </c>
      <c r="E29" s="170">
        <v>72.5</v>
      </c>
      <c r="F29" s="51">
        <f t="shared" si="0"/>
        <v>48.5958075</v>
      </c>
      <c r="G29" s="170">
        <v>2.1058852575805</v>
      </c>
      <c r="H29" s="52" t="s">
        <v>160</v>
      </c>
      <c r="I29" s="168">
        <v>57.10995880947534</v>
      </c>
      <c r="J29" s="62">
        <v>2</v>
      </c>
      <c r="K29" s="72">
        <v>20</v>
      </c>
    </row>
    <row r="30" spans="2:11" ht="12.75">
      <c r="B30" s="71" t="s">
        <v>65</v>
      </c>
      <c r="C30" s="61" t="s">
        <v>233</v>
      </c>
      <c r="D30" s="169">
        <v>5.63455</v>
      </c>
      <c r="E30" s="170">
        <v>70.4</v>
      </c>
      <c r="F30" s="51">
        <f t="shared" si="0"/>
        <v>39.667232</v>
      </c>
      <c r="G30" s="170">
        <v>1.13006366765756</v>
      </c>
      <c r="H30" s="52" t="s">
        <v>160</v>
      </c>
      <c r="I30" s="54">
        <v>56.75259575047146</v>
      </c>
      <c r="J30" s="62">
        <v>3</v>
      </c>
      <c r="K30" s="72">
        <v>21</v>
      </c>
    </row>
    <row r="31" spans="2:11" ht="12.75">
      <c r="B31" s="71" t="s">
        <v>63</v>
      </c>
      <c r="C31" s="61" t="s">
        <v>238</v>
      </c>
      <c r="D31" s="169">
        <v>5.389694988162189</v>
      </c>
      <c r="E31" s="170">
        <v>71.6</v>
      </c>
      <c r="F31" s="51">
        <f t="shared" si="0"/>
        <v>38.59021611524127</v>
      </c>
      <c r="G31" s="170">
        <v>1.02404350360914</v>
      </c>
      <c r="H31" s="52" t="s">
        <v>160</v>
      </c>
      <c r="I31" s="55">
        <v>56.54746351146108</v>
      </c>
      <c r="J31" s="62">
        <v>1</v>
      </c>
      <c r="K31" s="72">
        <v>22</v>
      </c>
    </row>
    <row r="32" spans="2:11" ht="12.75">
      <c r="B32" s="71" t="s">
        <v>99</v>
      </c>
      <c r="C32" s="61" t="s">
        <v>154</v>
      </c>
      <c r="D32" s="169">
        <v>7.715760697898205</v>
      </c>
      <c r="E32" s="170">
        <v>75.6</v>
      </c>
      <c r="F32" s="51">
        <f t="shared" si="0"/>
        <v>58.33115087611043</v>
      </c>
      <c r="G32" s="170">
        <v>3.38161229268085</v>
      </c>
      <c r="H32" s="52" t="s">
        <v>160</v>
      </c>
      <c r="I32" s="53">
        <v>55.57529644494213</v>
      </c>
      <c r="J32" s="62">
        <v>4</v>
      </c>
      <c r="K32" s="72">
        <v>23</v>
      </c>
    </row>
    <row r="33" spans="2:11" ht="12.75">
      <c r="B33" s="71" t="s">
        <v>45</v>
      </c>
      <c r="C33" s="61" t="s">
        <v>238</v>
      </c>
      <c r="D33" s="169">
        <v>5.601612065446217</v>
      </c>
      <c r="E33" s="170">
        <v>64.6</v>
      </c>
      <c r="F33" s="51">
        <f t="shared" si="0"/>
        <v>36.18641394278256</v>
      </c>
      <c r="G33" s="170">
        <v>0.82408671330993</v>
      </c>
      <c r="H33" s="52" t="s">
        <v>160</v>
      </c>
      <c r="I33" s="54">
        <v>55.56030623425925</v>
      </c>
      <c r="J33" s="62">
        <v>3</v>
      </c>
      <c r="K33" s="72">
        <v>24</v>
      </c>
    </row>
    <row r="34" spans="2:11" ht="12.75">
      <c r="B34" s="71" t="s">
        <v>61</v>
      </c>
      <c r="C34" s="61" t="s">
        <v>155</v>
      </c>
      <c r="D34" s="169">
        <v>6.427398790635994</v>
      </c>
      <c r="E34" s="170">
        <v>74.7</v>
      </c>
      <c r="F34" s="51">
        <f t="shared" si="0"/>
        <v>48.012668966050875</v>
      </c>
      <c r="G34" s="170">
        <v>2.20078263662637</v>
      </c>
      <c r="H34" s="52" t="s">
        <v>160</v>
      </c>
      <c r="I34" s="168">
        <v>55.46141041601036</v>
      </c>
      <c r="J34" s="62">
        <v>2</v>
      </c>
      <c r="K34" s="72">
        <v>25</v>
      </c>
    </row>
    <row r="35" spans="2:11" ht="12.75">
      <c r="B35" s="71" t="s">
        <v>69</v>
      </c>
      <c r="C35" s="61" t="s">
        <v>234</v>
      </c>
      <c r="D35" s="169">
        <v>5.987539697458501</v>
      </c>
      <c r="E35" s="170">
        <v>71.9</v>
      </c>
      <c r="F35" s="51">
        <f t="shared" si="0"/>
        <v>43.05041042472662</v>
      </c>
      <c r="G35" s="170">
        <v>1.70612663146019</v>
      </c>
      <c r="H35" s="52" t="s">
        <v>160</v>
      </c>
      <c r="I35" s="54">
        <v>54.58668371152978</v>
      </c>
      <c r="J35" s="62">
        <v>3</v>
      </c>
      <c r="K35" s="72">
        <v>26</v>
      </c>
    </row>
    <row r="36" spans="2:11" ht="12.75">
      <c r="B36" s="71" t="s">
        <v>90</v>
      </c>
      <c r="C36" s="61" t="s">
        <v>154</v>
      </c>
      <c r="D36" s="169">
        <v>6.617827071380006</v>
      </c>
      <c r="E36" s="170">
        <v>75.9</v>
      </c>
      <c r="F36" s="51">
        <f t="shared" si="0"/>
        <v>50.22930747177425</v>
      </c>
      <c r="G36" s="170">
        <v>2.55708</v>
      </c>
      <c r="H36" s="52" t="s">
        <v>160</v>
      </c>
      <c r="I36" s="54">
        <v>54.527025046972085</v>
      </c>
      <c r="J36" s="62">
        <v>3</v>
      </c>
      <c r="K36" s="72">
        <v>27</v>
      </c>
    </row>
    <row r="37" spans="2:11" ht="12.75">
      <c r="B37" s="71" t="s">
        <v>77</v>
      </c>
      <c r="C37" s="61" t="s">
        <v>155</v>
      </c>
      <c r="D37" s="169">
        <v>5.898931434844253</v>
      </c>
      <c r="E37" s="170">
        <v>70.7</v>
      </c>
      <c r="F37" s="51">
        <f t="shared" si="0"/>
        <v>41.70544524434887</v>
      </c>
      <c r="G37" s="170">
        <v>1.56709329776479</v>
      </c>
      <c r="H37" s="52" t="s">
        <v>160</v>
      </c>
      <c r="I37" s="54">
        <v>54.37409270234315</v>
      </c>
      <c r="J37" s="62">
        <v>3</v>
      </c>
      <c r="K37" s="72">
        <v>28</v>
      </c>
    </row>
    <row r="38" spans="2:11" ht="12.75">
      <c r="B38" s="71" t="s">
        <v>92</v>
      </c>
      <c r="C38" s="61" t="s">
        <v>233</v>
      </c>
      <c r="D38" s="169">
        <v>5.892644440692371</v>
      </c>
      <c r="E38" s="170">
        <v>73.5</v>
      </c>
      <c r="F38" s="51">
        <f t="shared" si="0"/>
        <v>43.31093663908893</v>
      </c>
      <c r="G38" s="170">
        <v>1.76281857855935</v>
      </c>
      <c r="H38" s="52" t="s">
        <v>160</v>
      </c>
      <c r="I38" s="54">
        <v>54.309056083707716</v>
      </c>
      <c r="J38" s="62">
        <v>3</v>
      </c>
      <c r="K38" s="72">
        <v>29</v>
      </c>
    </row>
    <row r="39" spans="2:11" ht="12.75">
      <c r="B39" s="71" t="s">
        <v>106</v>
      </c>
      <c r="C39" s="61" t="s">
        <v>154</v>
      </c>
      <c r="D39" s="169">
        <v>6.69473</v>
      </c>
      <c r="E39" s="170">
        <v>69.2</v>
      </c>
      <c r="F39" s="51">
        <f t="shared" si="0"/>
        <v>46.3275316</v>
      </c>
      <c r="G39" s="170">
        <v>2.12991541002415</v>
      </c>
      <c r="H39" s="52" t="s">
        <v>160</v>
      </c>
      <c r="I39" s="168">
        <v>54.2058803893924</v>
      </c>
      <c r="J39" s="62">
        <v>2</v>
      </c>
      <c r="K39" s="72">
        <v>30</v>
      </c>
    </row>
    <row r="40" spans="2:11" ht="12.75">
      <c r="B40" s="71" t="s">
        <v>39</v>
      </c>
      <c r="C40" s="61" t="s">
        <v>238</v>
      </c>
      <c r="D40" s="169">
        <v>5.25041254508289</v>
      </c>
      <c r="E40" s="170">
        <v>63.1</v>
      </c>
      <c r="F40" s="51">
        <f t="shared" si="0"/>
        <v>33.13010315947304</v>
      </c>
      <c r="G40" s="170">
        <v>0.574653528232743</v>
      </c>
      <c r="H40" s="52" t="s">
        <v>160</v>
      </c>
      <c r="I40" s="55">
        <v>54.09393118981598</v>
      </c>
      <c r="J40" s="62">
        <v>1</v>
      </c>
      <c r="K40" s="72">
        <v>31</v>
      </c>
    </row>
    <row r="41" spans="2:11" ht="12.75">
      <c r="B41" s="71" t="s">
        <v>30</v>
      </c>
      <c r="C41" s="61" t="s">
        <v>157</v>
      </c>
      <c r="D41" s="169">
        <v>5.6523287572718806</v>
      </c>
      <c r="E41" s="170">
        <v>68.4</v>
      </c>
      <c r="F41" s="51">
        <f t="shared" si="0"/>
        <v>38.66192869973967</v>
      </c>
      <c r="G41" s="170">
        <v>1.2326439443839</v>
      </c>
      <c r="H41" s="52" t="s">
        <v>160</v>
      </c>
      <c r="I41" s="54">
        <v>54.078292507839194</v>
      </c>
      <c r="J41" s="62">
        <v>3</v>
      </c>
      <c r="K41" s="72">
        <v>32</v>
      </c>
    </row>
    <row r="42" spans="2:11" ht="12.75">
      <c r="B42" s="71" t="s">
        <v>101</v>
      </c>
      <c r="C42" s="61" t="s">
        <v>241</v>
      </c>
      <c r="D42" s="169">
        <v>6.59810961232964</v>
      </c>
      <c r="E42" s="170">
        <v>73.7</v>
      </c>
      <c r="F42" s="51">
        <f aca="true" t="shared" si="1" ref="F42:F73">D42*E42/10</f>
        <v>48.62806784286945</v>
      </c>
      <c r="G42" s="170">
        <v>2.41947371021902</v>
      </c>
      <c r="H42" s="52" t="s">
        <v>160</v>
      </c>
      <c r="I42" s="168">
        <v>54.04606666428012</v>
      </c>
      <c r="J42" s="62">
        <v>2</v>
      </c>
      <c r="K42" s="72">
        <v>33</v>
      </c>
    </row>
    <row r="43" spans="2:11" ht="12.75">
      <c r="B43" s="71" t="s">
        <v>22</v>
      </c>
      <c r="C43" s="61" t="s">
        <v>156</v>
      </c>
      <c r="D43" s="169">
        <v>5.103020769992509</v>
      </c>
      <c r="E43" s="170">
        <v>66.3</v>
      </c>
      <c r="F43" s="51">
        <f t="shared" si="1"/>
        <v>33.83302770505033</v>
      </c>
      <c r="G43" s="170">
        <v>0.704083175132535</v>
      </c>
      <c r="H43" s="52" t="s">
        <v>160</v>
      </c>
      <c r="I43" s="55">
        <v>53.481533998923446</v>
      </c>
      <c r="J43" s="62">
        <v>1</v>
      </c>
      <c r="K43" s="72">
        <v>34</v>
      </c>
    </row>
    <row r="44" spans="2:11" ht="12.75">
      <c r="B44" s="71" t="s">
        <v>56</v>
      </c>
      <c r="C44" s="61" t="s">
        <v>238</v>
      </c>
      <c r="D44" s="169">
        <v>5.512411449172709</v>
      </c>
      <c r="E44" s="170">
        <v>63.7</v>
      </c>
      <c r="F44" s="51">
        <f t="shared" si="1"/>
        <v>35.114060931230156</v>
      </c>
      <c r="G44" s="170">
        <v>0.893913760841759</v>
      </c>
      <c r="H44" s="52" t="s">
        <v>160</v>
      </c>
      <c r="I44" s="54">
        <v>53.0284463534208</v>
      </c>
      <c r="J44" s="62">
        <v>3</v>
      </c>
      <c r="K44" s="72">
        <v>35</v>
      </c>
    </row>
    <row r="45" spans="2:11" ht="12.75">
      <c r="B45" s="71" t="s">
        <v>74</v>
      </c>
      <c r="C45" s="61" t="s">
        <v>155</v>
      </c>
      <c r="D45" s="169">
        <v>6.8895</v>
      </c>
      <c r="E45" s="170">
        <v>73.2</v>
      </c>
      <c r="F45" s="51">
        <f t="shared" si="1"/>
        <v>50.43114</v>
      </c>
      <c r="G45" s="170">
        <v>2.8108160810295</v>
      </c>
      <c r="H45" s="52" t="s">
        <v>160</v>
      </c>
      <c r="I45" s="168">
        <v>52.49434349003388</v>
      </c>
      <c r="J45" s="62">
        <v>2</v>
      </c>
      <c r="K45" s="72">
        <v>36</v>
      </c>
    </row>
    <row r="46" spans="2:11" ht="12.75">
      <c r="B46" s="71" t="s">
        <v>28</v>
      </c>
      <c r="C46" s="61" t="s">
        <v>238</v>
      </c>
      <c r="D46" s="169">
        <v>5.320683451933395</v>
      </c>
      <c r="E46" s="170">
        <v>62.6</v>
      </c>
      <c r="F46" s="51">
        <f t="shared" si="1"/>
        <v>33.307478409103055</v>
      </c>
      <c r="G46" s="170">
        <v>0.762413764237771</v>
      </c>
      <c r="H46" s="52" t="s">
        <v>160</v>
      </c>
      <c r="I46" s="55">
        <v>51.90544083089571</v>
      </c>
      <c r="J46" s="62">
        <v>1</v>
      </c>
      <c r="K46" s="72">
        <v>37</v>
      </c>
    </row>
    <row r="47" spans="2:11" ht="12.75">
      <c r="B47" s="71" t="s">
        <v>59</v>
      </c>
      <c r="C47" s="61" t="s">
        <v>234</v>
      </c>
      <c r="D47" s="169">
        <v>5.903074150034324</v>
      </c>
      <c r="E47" s="170">
        <v>73.6</v>
      </c>
      <c r="F47" s="51">
        <f t="shared" si="1"/>
        <v>43.446625744252614</v>
      </c>
      <c r="G47" s="170">
        <v>2.07810483595324</v>
      </c>
      <c r="H47" s="52" t="s">
        <v>160</v>
      </c>
      <c r="I47" s="54">
        <v>51.31954557036248</v>
      </c>
      <c r="J47" s="62">
        <v>3</v>
      </c>
      <c r="K47" s="72">
        <v>38</v>
      </c>
    </row>
    <row r="48" spans="2:11" ht="12.75">
      <c r="B48" s="71" t="s">
        <v>31</v>
      </c>
      <c r="C48" s="61" t="s">
        <v>238</v>
      </c>
      <c r="D48" s="169">
        <v>5.86</v>
      </c>
      <c r="E48" s="170">
        <v>60.8</v>
      </c>
      <c r="F48" s="51">
        <f t="shared" si="1"/>
        <v>35.6288</v>
      </c>
      <c r="G48" s="170">
        <v>1.10797671910074</v>
      </c>
      <c r="H48" s="52" t="s">
        <v>160</v>
      </c>
      <c r="I48" s="54">
        <v>51.22683620828443</v>
      </c>
      <c r="J48" s="62">
        <v>3</v>
      </c>
      <c r="K48" s="72">
        <v>39</v>
      </c>
    </row>
    <row r="49" spans="2:11" ht="12.75">
      <c r="B49" s="71" t="s">
        <v>82</v>
      </c>
      <c r="C49" s="61" t="s">
        <v>233</v>
      </c>
      <c r="D49" s="169">
        <v>5.588105814542253</v>
      </c>
      <c r="E49" s="170">
        <v>71.7</v>
      </c>
      <c r="F49" s="51">
        <f t="shared" si="1"/>
        <v>40.066718690267955</v>
      </c>
      <c r="G49" s="170">
        <v>1.66440846108034</v>
      </c>
      <c r="H49" s="52" t="s">
        <v>160</v>
      </c>
      <c r="I49" s="54">
        <v>51.22543382712441</v>
      </c>
      <c r="J49" s="62">
        <v>3</v>
      </c>
      <c r="K49" s="72">
        <v>40</v>
      </c>
    </row>
    <row r="50" spans="2:11" ht="12.75">
      <c r="B50" s="71" t="s">
        <v>94</v>
      </c>
      <c r="C50" s="61" t="s">
        <v>241</v>
      </c>
      <c r="D50" s="169">
        <v>6.251361926718193</v>
      </c>
      <c r="E50" s="170">
        <v>69.6</v>
      </c>
      <c r="F50" s="51">
        <f t="shared" si="1"/>
        <v>43.50947900995862</v>
      </c>
      <c r="G50" s="170">
        <v>2.13073460325392</v>
      </c>
      <c r="H50" s="52" t="s">
        <v>160</v>
      </c>
      <c r="I50" s="168">
        <v>50.90099857981621</v>
      </c>
      <c r="J50" s="62">
        <v>2</v>
      </c>
      <c r="K50" s="72">
        <v>41</v>
      </c>
    </row>
    <row r="51" spans="2:11" ht="12.75">
      <c r="B51" s="71" t="s">
        <v>34</v>
      </c>
      <c r="C51" s="61" t="s">
        <v>154</v>
      </c>
      <c r="D51" s="169">
        <v>5.18</v>
      </c>
      <c r="E51" s="170">
        <v>59.5</v>
      </c>
      <c r="F51" s="51">
        <f t="shared" si="1"/>
        <v>30.820999999999998</v>
      </c>
      <c r="G51" s="170">
        <v>0.534453123300445</v>
      </c>
      <c r="H51" s="52" t="s">
        <v>160</v>
      </c>
      <c r="I51" s="56">
        <v>50.84340875346735</v>
      </c>
      <c r="J51" s="62">
        <v>0</v>
      </c>
      <c r="K51" s="72">
        <v>42</v>
      </c>
    </row>
    <row r="52" spans="2:11" ht="12.75">
      <c r="B52" s="71" t="s">
        <v>137</v>
      </c>
      <c r="C52" s="61" t="s">
        <v>230</v>
      </c>
      <c r="D52" s="169">
        <v>7.708609255425327</v>
      </c>
      <c r="E52" s="170">
        <v>79.2</v>
      </c>
      <c r="F52" s="51">
        <f t="shared" si="1"/>
        <v>61.052185302968596</v>
      </c>
      <c r="G52" s="170">
        <v>4.39</v>
      </c>
      <c r="H52" s="52" t="s">
        <v>160</v>
      </c>
      <c r="I52" s="55">
        <v>50.5974485906892</v>
      </c>
      <c r="J52" s="62">
        <v>1</v>
      </c>
      <c r="K52" s="72">
        <v>43</v>
      </c>
    </row>
    <row r="53" spans="2:11" ht="12.75">
      <c r="B53" s="71" t="s">
        <v>116</v>
      </c>
      <c r="C53" s="61" t="s">
        <v>232</v>
      </c>
      <c r="D53" s="169">
        <v>7.084032561811298</v>
      </c>
      <c r="E53" s="170">
        <v>79.1</v>
      </c>
      <c r="F53" s="51">
        <f t="shared" si="1"/>
        <v>56.03469756392737</v>
      </c>
      <c r="G53" s="170">
        <v>3.78735</v>
      </c>
      <c r="H53" s="52" t="s">
        <v>160</v>
      </c>
      <c r="I53" s="53">
        <v>50.35586460873795</v>
      </c>
      <c r="J53" s="62">
        <v>4</v>
      </c>
      <c r="K53" s="72">
        <v>44</v>
      </c>
    </row>
    <row r="54" spans="2:11" ht="12.75">
      <c r="B54" s="71" t="s">
        <v>35</v>
      </c>
      <c r="C54" s="61" t="s">
        <v>156</v>
      </c>
      <c r="D54" s="169">
        <v>6.035521867871606</v>
      </c>
      <c r="E54" s="170">
        <v>66.8</v>
      </c>
      <c r="F54" s="51">
        <f t="shared" si="1"/>
        <v>40.31728607738232</v>
      </c>
      <c r="G54" s="170">
        <v>1.81242944141049</v>
      </c>
      <c r="H54" s="52" t="s">
        <v>160</v>
      </c>
      <c r="I54" s="54">
        <v>50.070142384230685</v>
      </c>
      <c r="J54" s="62">
        <v>3</v>
      </c>
      <c r="K54" s="72">
        <v>45</v>
      </c>
    </row>
    <row r="55" spans="2:11" ht="12.75">
      <c r="B55" s="71" t="s">
        <v>104</v>
      </c>
      <c r="C55" s="61" t="s">
        <v>155</v>
      </c>
      <c r="D55" s="169">
        <v>6.288859117768942</v>
      </c>
      <c r="E55" s="170">
        <v>78.3</v>
      </c>
      <c r="F55" s="51">
        <f t="shared" si="1"/>
        <v>49.24176689213081</v>
      </c>
      <c r="G55" s="170">
        <v>3.00125381688929</v>
      </c>
      <c r="H55" s="52" t="s">
        <v>160</v>
      </c>
      <c r="I55" s="54">
        <v>49.72138643581754</v>
      </c>
      <c r="J55" s="62">
        <v>3</v>
      </c>
      <c r="K55" s="72">
        <v>46</v>
      </c>
    </row>
    <row r="56" spans="2:11" ht="12.75">
      <c r="B56" s="71" t="s">
        <v>53</v>
      </c>
      <c r="C56" s="61" t="s">
        <v>155</v>
      </c>
      <c r="D56" s="169">
        <v>6.5042329106493755</v>
      </c>
      <c r="E56" s="170">
        <v>64.7</v>
      </c>
      <c r="F56" s="51">
        <f t="shared" si="1"/>
        <v>42.08238693190146</v>
      </c>
      <c r="G56" s="170">
        <v>2.11796888826992</v>
      </c>
      <c r="H56" s="52" t="s">
        <v>160</v>
      </c>
      <c r="I56" s="168">
        <v>49.34623533449836</v>
      </c>
      <c r="J56" s="62">
        <v>2</v>
      </c>
      <c r="K56" s="72">
        <v>47</v>
      </c>
    </row>
    <row r="57" spans="2:11" ht="12.75">
      <c r="B57" s="71" t="s">
        <v>62</v>
      </c>
      <c r="C57" s="61" t="s">
        <v>156</v>
      </c>
      <c r="D57" s="169">
        <v>5.031591134693811</v>
      </c>
      <c r="E57" s="170">
        <v>71.7</v>
      </c>
      <c r="F57" s="51">
        <f t="shared" si="1"/>
        <v>36.07650843575463</v>
      </c>
      <c r="G57" s="170">
        <v>1.44039876142381</v>
      </c>
      <c r="H57" s="52" t="s">
        <v>160</v>
      </c>
      <c r="I57" s="55">
        <v>48.277152571347884</v>
      </c>
      <c r="J57" s="62">
        <v>1</v>
      </c>
      <c r="K57" s="72">
        <v>48</v>
      </c>
    </row>
    <row r="58" spans="2:11" ht="12.75">
      <c r="B58" s="71" t="s">
        <v>127</v>
      </c>
      <c r="C58" s="61" t="s">
        <v>240</v>
      </c>
      <c r="D58" s="169">
        <v>7.115863522878453</v>
      </c>
      <c r="E58" s="170">
        <v>79.4</v>
      </c>
      <c r="F58" s="51">
        <f t="shared" si="1"/>
        <v>56.49995637165491</v>
      </c>
      <c r="G58" s="170">
        <v>4.16266861266784</v>
      </c>
      <c r="H58" s="52" t="s">
        <v>160</v>
      </c>
      <c r="I58" s="53">
        <v>48.2401336560458</v>
      </c>
      <c r="J58" s="62">
        <v>4</v>
      </c>
      <c r="K58" s="72">
        <v>49</v>
      </c>
    </row>
    <row r="59" spans="2:11" ht="12.75">
      <c r="B59" s="71" t="s">
        <v>16</v>
      </c>
      <c r="C59" s="61" t="s">
        <v>234</v>
      </c>
      <c r="D59" s="169">
        <v>5.2</v>
      </c>
      <c r="E59" s="170">
        <v>61.5</v>
      </c>
      <c r="F59" s="51">
        <f t="shared" si="1"/>
        <v>31.98</v>
      </c>
      <c r="G59" s="170">
        <v>0.912416309599909</v>
      </c>
      <c r="H59" s="52" t="s">
        <v>160</v>
      </c>
      <c r="I59" s="55">
        <v>48.086213665731336</v>
      </c>
      <c r="J59" s="62">
        <v>1</v>
      </c>
      <c r="K59" s="72">
        <v>50</v>
      </c>
    </row>
    <row r="60" spans="2:11" ht="12.75">
      <c r="B60" s="71" t="s">
        <v>134</v>
      </c>
      <c r="C60" s="61" t="s">
        <v>230</v>
      </c>
      <c r="D60" s="169">
        <v>7.178185780264298</v>
      </c>
      <c r="E60" s="170">
        <v>79.1</v>
      </c>
      <c r="F60" s="51">
        <f t="shared" si="1"/>
        <v>56.77944952189059</v>
      </c>
      <c r="G60" s="170">
        <v>4.22627761768443</v>
      </c>
      <c r="H60" s="52" t="s">
        <v>160</v>
      </c>
      <c r="I60" s="55">
        <v>48.072183429339056</v>
      </c>
      <c r="J60" s="62">
        <v>1</v>
      </c>
      <c r="K60" s="72">
        <v>51</v>
      </c>
    </row>
    <row r="61" spans="2:11" ht="12.75">
      <c r="B61" s="71" t="s">
        <v>140</v>
      </c>
      <c r="C61" s="61" t="s">
        <v>230</v>
      </c>
      <c r="D61" s="169">
        <v>7.69381</v>
      </c>
      <c r="E61" s="170">
        <v>81.3</v>
      </c>
      <c r="F61" s="51">
        <f t="shared" si="1"/>
        <v>62.5506753</v>
      </c>
      <c r="G61" s="170">
        <v>5.00078898370495</v>
      </c>
      <c r="H61" s="52" t="s">
        <v>160</v>
      </c>
      <c r="I61" s="55">
        <v>48.05140348004729</v>
      </c>
      <c r="J61" s="62">
        <v>1</v>
      </c>
      <c r="K61" s="72">
        <v>52</v>
      </c>
    </row>
    <row r="62" spans="2:11" ht="12.75">
      <c r="B62" s="71" t="s">
        <v>128</v>
      </c>
      <c r="C62" s="61" t="s">
        <v>231</v>
      </c>
      <c r="D62" s="169">
        <v>7.853115244037251</v>
      </c>
      <c r="E62" s="170">
        <v>80.5</v>
      </c>
      <c r="F62" s="51">
        <f t="shared" si="1"/>
        <v>63.217577714499875</v>
      </c>
      <c r="G62" s="170">
        <v>5.10049183926539</v>
      </c>
      <c r="H62" s="52" t="s">
        <v>160</v>
      </c>
      <c r="I62" s="55">
        <v>47.99128904405893</v>
      </c>
      <c r="J62" s="62">
        <v>1</v>
      </c>
      <c r="K62" s="72">
        <v>53</v>
      </c>
    </row>
    <row r="63" spans="2:11" ht="12.75">
      <c r="B63" s="71" t="s">
        <v>71</v>
      </c>
      <c r="C63" s="61" t="s">
        <v>157</v>
      </c>
      <c r="D63" s="169">
        <v>5.47181</v>
      </c>
      <c r="E63" s="170">
        <v>76.2</v>
      </c>
      <c r="F63" s="51">
        <f t="shared" si="1"/>
        <v>41.695192199999994</v>
      </c>
      <c r="G63" s="170">
        <v>2.230482198375</v>
      </c>
      <c r="H63" s="52" t="s">
        <v>160</v>
      </c>
      <c r="I63" s="55">
        <v>47.90787462140599</v>
      </c>
      <c r="J63" s="62">
        <v>1</v>
      </c>
      <c r="K63" s="72">
        <v>54</v>
      </c>
    </row>
    <row r="64" spans="2:11" ht="12.75">
      <c r="B64" s="71" t="s">
        <v>72</v>
      </c>
      <c r="C64" s="61" t="s">
        <v>155</v>
      </c>
      <c r="D64" s="169">
        <v>6.865628259240952</v>
      </c>
      <c r="E64" s="170">
        <v>71.3</v>
      </c>
      <c r="F64" s="51">
        <f t="shared" si="1"/>
        <v>48.95192948838799</v>
      </c>
      <c r="G64" s="170">
        <v>3.21794893149321</v>
      </c>
      <c r="H64" s="52" t="s">
        <v>160</v>
      </c>
      <c r="I64" s="168">
        <v>47.79994258278289</v>
      </c>
      <c r="J64" s="62">
        <v>2</v>
      </c>
      <c r="K64" s="72">
        <v>55</v>
      </c>
    </row>
    <row r="65" spans="2:11" ht="12.75">
      <c r="B65" s="71" t="s">
        <v>49</v>
      </c>
      <c r="C65" s="61" t="s">
        <v>234</v>
      </c>
      <c r="D65" s="169">
        <v>4.954799059142611</v>
      </c>
      <c r="E65" s="170">
        <v>72.9</v>
      </c>
      <c r="F65" s="51">
        <f t="shared" si="1"/>
        <v>36.12048514114964</v>
      </c>
      <c r="G65" s="170">
        <v>1.50105</v>
      </c>
      <c r="H65" s="52" t="s">
        <v>160</v>
      </c>
      <c r="I65" s="55">
        <v>47.732678692535046</v>
      </c>
      <c r="J65" s="62">
        <v>1</v>
      </c>
      <c r="K65" s="72">
        <v>56</v>
      </c>
    </row>
    <row r="66" spans="2:11" ht="12.75">
      <c r="B66" s="71" t="s">
        <v>139</v>
      </c>
      <c r="C66" s="61" t="s">
        <v>230</v>
      </c>
      <c r="D66" s="169">
        <v>7.798998866852166</v>
      </c>
      <c r="E66" s="170">
        <v>79.4</v>
      </c>
      <c r="F66" s="51">
        <f t="shared" si="1"/>
        <v>61.92405100280621</v>
      </c>
      <c r="G66" s="170">
        <v>4.97918399845161</v>
      </c>
      <c r="H66" s="52" t="s">
        <v>160</v>
      </c>
      <c r="I66" s="55">
        <v>47.693302448795016</v>
      </c>
      <c r="J66" s="62">
        <v>1</v>
      </c>
      <c r="K66" s="72">
        <v>57</v>
      </c>
    </row>
    <row r="67" spans="2:11" ht="12.75">
      <c r="B67" s="71" t="s">
        <v>226</v>
      </c>
      <c r="C67" s="61" t="s">
        <v>157</v>
      </c>
      <c r="D67" s="169">
        <v>6.00432</v>
      </c>
      <c r="E67" s="170">
        <v>73.6</v>
      </c>
      <c r="F67" s="51">
        <f t="shared" si="1"/>
        <v>44.191795199999994</v>
      </c>
      <c r="G67" s="170">
        <v>2.6</v>
      </c>
      <c r="H67" s="52" t="s">
        <v>160</v>
      </c>
      <c r="I67" s="168">
        <v>47.62735191977159</v>
      </c>
      <c r="J67" s="62">
        <v>2</v>
      </c>
      <c r="K67" s="72">
        <v>58</v>
      </c>
    </row>
    <row r="68" spans="2:11" ht="12.75">
      <c r="B68" s="71" t="s">
        <v>132</v>
      </c>
      <c r="C68" s="61" t="s">
        <v>231</v>
      </c>
      <c r="D68" s="169">
        <v>8.02319574514619</v>
      </c>
      <c r="E68" s="170">
        <v>78.9</v>
      </c>
      <c r="F68" s="51">
        <f t="shared" si="1"/>
        <v>63.30301442920344</v>
      </c>
      <c r="G68" s="170">
        <v>5.24765292428073</v>
      </c>
      <c r="H68" s="52" t="s">
        <v>160</v>
      </c>
      <c r="I68" s="55">
        <v>47.234372850060254</v>
      </c>
      <c r="J68" s="62">
        <v>1</v>
      </c>
      <c r="K68" s="72">
        <v>59</v>
      </c>
    </row>
    <row r="69" spans="2:11" ht="12.75">
      <c r="B69" s="71" t="s">
        <v>107</v>
      </c>
      <c r="C69" s="61" t="s">
        <v>157</v>
      </c>
      <c r="D69" s="169">
        <v>6.41015</v>
      </c>
      <c r="E69" s="170">
        <v>75.3</v>
      </c>
      <c r="F69" s="51">
        <f t="shared" si="1"/>
        <v>48.268429499999996</v>
      </c>
      <c r="G69" s="170">
        <v>3.20486583207822</v>
      </c>
      <c r="H69" s="52" t="s">
        <v>160</v>
      </c>
      <c r="I69" s="54">
        <v>47.22648483106895</v>
      </c>
      <c r="J69" s="62">
        <v>3</v>
      </c>
      <c r="K69" s="72">
        <v>60</v>
      </c>
    </row>
    <row r="70" spans="2:11" ht="12.75">
      <c r="B70" s="71" t="s">
        <v>36</v>
      </c>
      <c r="C70" s="61" t="s">
        <v>156</v>
      </c>
      <c r="D70" s="169">
        <v>4.979360216878628</v>
      </c>
      <c r="E70" s="170">
        <v>65.6</v>
      </c>
      <c r="F70" s="51">
        <f t="shared" si="1"/>
        <v>32.664603022723796</v>
      </c>
      <c r="G70" s="170">
        <v>1.09615959117391</v>
      </c>
      <c r="H70" s="52" t="s">
        <v>160</v>
      </c>
      <c r="I70" s="55">
        <v>47.089532457847014</v>
      </c>
      <c r="J70" s="62">
        <v>1</v>
      </c>
      <c r="K70" s="72">
        <v>61</v>
      </c>
    </row>
    <row r="71" spans="2:11" ht="12.75">
      <c r="B71" s="71" t="s">
        <v>120</v>
      </c>
      <c r="C71" s="61" t="s">
        <v>232</v>
      </c>
      <c r="D71" s="169">
        <v>7.1593</v>
      </c>
      <c r="E71" s="170">
        <v>79</v>
      </c>
      <c r="F71" s="51">
        <f t="shared" si="1"/>
        <v>56.55847</v>
      </c>
      <c r="G71" s="170">
        <v>4.50408</v>
      </c>
      <c r="H71" s="52" t="s">
        <v>160</v>
      </c>
      <c r="I71" s="55">
        <v>46.19311966633473</v>
      </c>
      <c r="J71" s="62">
        <v>1</v>
      </c>
      <c r="K71" s="72">
        <v>62</v>
      </c>
    </row>
    <row r="72" spans="2:11" ht="12.75">
      <c r="B72" s="71" t="s">
        <v>68</v>
      </c>
      <c r="C72" s="61" t="s">
        <v>154</v>
      </c>
      <c r="D72" s="169">
        <v>6.527251884274606</v>
      </c>
      <c r="E72" s="170">
        <v>65.2</v>
      </c>
      <c r="F72" s="51">
        <f t="shared" si="1"/>
        <v>42.557682285470435</v>
      </c>
      <c r="G72" s="170">
        <v>2.63056</v>
      </c>
      <c r="H72" s="52" t="s">
        <v>160</v>
      </c>
      <c r="I72" s="168">
        <v>45.63214575703863</v>
      </c>
      <c r="J72" s="62">
        <v>2</v>
      </c>
      <c r="K72" s="72">
        <v>63</v>
      </c>
    </row>
    <row r="73" spans="2:11" ht="12.75">
      <c r="B73" s="71" t="s">
        <v>136</v>
      </c>
      <c r="C73" s="61" t="s">
        <v>230</v>
      </c>
      <c r="D73" s="169">
        <v>7.612100654782387</v>
      </c>
      <c r="E73" s="170">
        <v>78.8</v>
      </c>
      <c r="F73" s="51">
        <f t="shared" si="1"/>
        <v>59.983353159685215</v>
      </c>
      <c r="G73" s="170">
        <v>5.133126233</v>
      </c>
      <c r="H73" s="52" t="s">
        <v>160</v>
      </c>
      <c r="I73" s="55">
        <v>45.36103564421624</v>
      </c>
      <c r="J73" s="62">
        <v>1</v>
      </c>
      <c r="K73" s="72">
        <v>64</v>
      </c>
    </row>
    <row r="74" spans="2:11" ht="12.75">
      <c r="B74" s="71" t="s">
        <v>80</v>
      </c>
      <c r="C74" s="61" t="s">
        <v>157</v>
      </c>
      <c r="D74" s="169">
        <v>5.90288</v>
      </c>
      <c r="E74" s="170">
        <v>74.5</v>
      </c>
      <c r="F74" s="51">
        <f aca="true" t="shared" si="2" ref="F74:F105">D74*E74/10</f>
        <v>43.976456</v>
      </c>
      <c r="G74" s="170">
        <v>2.92334149082332</v>
      </c>
      <c r="H74" s="52" t="s">
        <v>160</v>
      </c>
      <c r="I74" s="168">
        <v>44.955568812255045</v>
      </c>
      <c r="J74" s="62">
        <v>2</v>
      </c>
      <c r="K74" s="72">
        <v>65</v>
      </c>
    </row>
    <row r="75" spans="2:11" ht="12.75">
      <c r="B75" s="71" t="s">
        <v>121</v>
      </c>
      <c r="C75" s="61" t="s">
        <v>157</v>
      </c>
      <c r="D75" s="169">
        <v>7.00478</v>
      </c>
      <c r="E75" s="170">
        <v>77.4</v>
      </c>
      <c r="F75" s="51">
        <f t="shared" si="2"/>
        <v>54.2169972</v>
      </c>
      <c r="G75" s="170">
        <v>4.460393190154</v>
      </c>
      <c r="H75" s="52" t="s">
        <v>160</v>
      </c>
      <c r="I75" s="55">
        <v>44.528187832297725</v>
      </c>
      <c r="J75" s="62">
        <v>1</v>
      </c>
      <c r="K75" s="72">
        <v>66</v>
      </c>
    </row>
    <row r="76" spans="2:11" ht="12.75">
      <c r="B76" s="71" t="s">
        <v>123</v>
      </c>
      <c r="C76" s="61" t="s">
        <v>234</v>
      </c>
      <c r="D76" s="169">
        <v>7.078233648303083</v>
      </c>
      <c r="E76" s="170">
        <v>80.3</v>
      </c>
      <c r="F76" s="51">
        <f t="shared" si="2"/>
        <v>56.838216195873756</v>
      </c>
      <c r="G76" s="170">
        <v>4.8457088923282</v>
      </c>
      <c r="H76" s="52" t="s">
        <v>160</v>
      </c>
      <c r="I76" s="55">
        <v>44.48847651800005</v>
      </c>
      <c r="J76" s="62">
        <v>1</v>
      </c>
      <c r="K76" s="72">
        <v>67</v>
      </c>
    </row>
    <row r="77" spans="2:11" ht="12.75">
      <c r="B77" s="71" t="s">
        <v>117</v>
      </c>
      <c r="C77" s="61" t="s">
        <v>240</v>
      </c>
      <c r="D77" s="169">
        <v>6.30553604419397</v>
      </c>
      <c r="E77" s="170">
        <v>77.9</v>
      </c>
      <c r="F77" s="51">
        <f t="shared" si="2"/>
        <v>49.12012578427103</v>
      </c>
      <c r="G77" s="170">
        <v>3.7415620516745</v>
      </c>
      <c r="H77" s="52" t="s">
        <v>160</v>
      </c>
      <c r="I77" s="54">
        <v>44.4267355071313</v>
      </c>
      <c r="J77" s="62">
        <v>3</v>
      </c>
      <c r="K77" s="72">
        <v>68</v>
      </c>
    </row>
    <row r="78" spans="2:11" ht="12.75">
      <c r="B78" s="71" t="s">
        <v>129</v>
      </c>
      <c r="C78" s="61" t="s">
        <v>232</v>
      </c>
      <c r="D78" s="169">
        <v>6.9309835015212125</v>
      </c>
      <c r="E78" s="170">
        <v>80.3</v>
      </c>
      <c r="F78" s="51">
        <f t="shared" si="2"/>
        <v>55.65579751721533</v>
      </c>
      <c r="G78" s="170">
        <v>4.76031844999317</v>
      </c>
      <c r="H78" s="52" t="s">
        <v>160</v>
      </c>
      <c r="I78" s="55">
        <v>44.02117247966745</v>
      </c>
      <c r="J78" s="62">
        <v>1</v>
      </c>
      <c r="K78" s="72">
        <v>69</v>
      </c>
    </row>
    <row r="79" spans="2:11" ht="12.75">
      <c r="B79" s="71" t="s">
        <v>93</v>
      </c>
      <c r="C79" s="61" t="s">
        <v>157</v>
      </c>
      <c r="D79" s="169">
        <v>5.921615201204695</v>
      </c>
      <c r="E79" s="170">
        <v>71.9</v>
      </c>
      <c r="F79" s="51">
        <f t="shared" si="2"/>
        <v>42.576413296661755</v>
      </c>
      <c r="G79" s="170">
        <v>2.87038814097462</v>
      </c>
      <c r="H79" s="52" t="s">
        <v>160</v>
      </c>
      <c r="I79" s="168">
        <v>43.89439002735232</v>
      </c>
      <c r="J79" s="62">
        <v>2</v>
      </c>
      <c r="K79" s="72">
        <v>70</v>
      </c>
    </row>
    <row r="80" spans="2:11" ht="12.75">
      <c r="B80" s="71" t="s">
        <v>133</v>
      </c>
      <c r="C80" s="61" t="s">
        <v>230</v>
      </c>
      <c r="D80" s="169">
        <v>7.0565647980033095</v>
      </c>
      <c r="E80" s="170">
        <v>80.2</v>
      </c>
      <c r="F80" s="51">
        <f t="shared" si="2"/>
        <v>56.59364967998655</v>
      </c>
      <c r="G80" s="170">
        <v>4.92715470412422</v>
      </c>
      <c r="H80" s="52" t="s">
        <v>160</v>
      </c>
      <c r="I80" s="55">
        <v>43.861599861452866</v>
      </c>
      <c r="J80" s="62">
        <v>1</v>
      </c>
      <c r="K80" s="72">
        <v>71</v>
      </c>
    </row>
    <row r="81" spans="2:11" ht="12.75">
      <c r="B81" s="71" t="s">
        <v>54</v>
      </c>
      <c r="C81" s="61" t="s">
        <v>156</v>
      </c>
      <c r="D81" s="169">
        <v>4.257832501619395</v>
      </c>
      <c r="E81" s="170">
        <v>70.7</v>
      </c>
      <c r="F81" s="51">
        <f t="shared" si="2"/>
        <v>30.102875786449125</v>
      </c>
      <c r="G81" s="170">
        <v>1.0757258596786</v>
      </c>
      <c r="H81" s="52" t="s">
        <v>160</v>
      </c>
      <c r="I81" s="55">
        <v>43.596524734274865</v>
      </c>
      <c r="J81" s="62">
        <v>1</v>
      </c>
      <c r="K81" s="72">
        <v>72</v>
      </c>
    </row>
    <row r="82" spans="2:11" ht="12.75">
      <c r="B82" s="71" t="s">
        <v>112</v>
      </c>
      <c r="C82" s="61" t="s">
        <v>157</v>
      </c>
      <c r="D82" s="169">
        <v>6.07163</v>
      </c>
      <c r="E82" s="170">
        <v>74.2</v>
      </c>
      <c r="F82" s="51">
        <f t="shared" si="2"/>
        <v>45.0514946</v>
      </c>
      <c r="G82" s="170">
        <v>3.28875230519083</v>
      </c>
      <c r="H82" s="52" t="s">
        <v>160</v>
      </c>
      <c r="I82" s="168">
        <v>43.52269430407419</v>
      </c>
      <c r="J82" s="62">
        <v>2</v>
      </c>
      <c r="K82" s="72">
        <v>73</v>
      </c>
    </row>
    <row r="83" spans="2:11" ht="12.75">
      <c r="B83" s="71" t="s">
        <v>130</v>
      </c>
      <c r="C83" s="61" t="s">
        <v>230</v>
      </c>
      <c r="D83" s="169">
        <v>7.417416485195304</v>
      </c>
      <c r="E83" s="170">
        <v>79</v>
      </c>
      <c r="F83" s="51">
        <f t="shared" si="2"/>
        <v>58.5975902330429</v>
      </c>
      <c r="G83" s="170">
        <v>5.32971100646845</v>
      </c>
      <c r="H83" s="52" t="s">
        <v>160</v>
      </c>
      <c r="I83" s="55">
        <v>43.3103833934222</v>
      </c>
      <c r="J83" s="62">
        <v>1</v>
      </c>
      <c r="K83" s="72">
        <v>74</v>
      </c>
    </row>
    <row r="84" spans="2:11" ht="12.75">
      <c r="B84" s="71" t="s">
        <v>135</v>
      </c>
      <c r="C84" s="61" t="s">
        <v>240</v>
      </c>
      <c r="D84" s="169">
        <v>6.752350457069537</v>
      </c>
      <c r="E84" s="170">
        <v>82.3</v>
      </c>
      <c r="F84" s="51">
        <f t="shared" si="2"/>
        <v>55.57184426168228</v>
      </c>
      <c r="G84" s="170">
        <v>4.89194601135638</v>
      </c>
      <c r="H84" s="52" t="s">
        <v>160</v>
      </c>
      <c r="I84" s="55">
        <v>43.25348143324367</v>
      </c>
      <c r="J84" s="62">
        <v>1</v>
      </c>
      <c r="K84" s="72">
        <v>75</v>
      </c>
    </row>
    <row r="85" spans="2:11" ht="12.75">
      <c r="B85" s="71" t="s">
        <v>124</v>
      </c>
      <c r="C85" s="61" t="s">
        <v>232</v>
      </c>
      <c r="D85" s="169">
        <v>7.602049236047837</v>
      </c>
      <c r="E85" s="170">
        <v>80.5</v>
      </c>
      <c r="F85" s="51">
        <f t="shared" si="2"/>
        <v>61.196496350185086</v>
      </c>
      <c r="G85" s="170">
        <v>5.74056800875704</v>
      </c>
      <c r="H85" s="52" t="s">
        <v>160</v>
      </c>
      <c r="I85" s="55">
        <v>43.18882430608119</v>
      </c>
      <c r="J85" s="62">
        <v>1</v>
      </c>
      <c r="K85" s="72">
        <v>76</v>
      </c>
    </row>
    <row r="86" spans="2:11" ht="12.75">
      <c r="B86" s="71" t="s">
        <v>108</v>
      </c>
      <c r="C86" s="61" t="s">
        <v>157</v>
      </c>
      <c r="D86" s="169">
        <v>6.479067998260063</v>
      </c>
      <c r="E86" s="170">
        <v>75.2</v>
      </c>
      <c r="F86" s="51">
        <f t="shared" si="2"/>
        <v>48.72259134691568</v>
      </c>
      <c r="G86" s="170">
        <v>3.96009130913366</v>
      </c>
      <c r="H86" s="52" t="s">
        <v>160</v>
      </c>
      <c r="I86" s="54">
        <v>42.75129091589011</v>
      </c>
      <c r="J86" s="62">
        <v>3</v>
      </c>
      <c r="K86" s="72">
        <v>77</v>
      </c>
    </row>
    <row r="87" spans="2:11" ht="12.75">
      <c r="B87" s="71" t="s">
        <v>146</v>
      </c>
      <c r="C87" s="61" t="s">
        <v>230</v>
      </c>
      <c r="D87" s="169">
        <v>8.143995643812413</v>
      </c>
      <c r="E87" s="170">
        <v>78.4</v>
      </c>
      <c r="F87" s="51">
        <f t="shared" si="2"/>
        <v>63.848925847489326</v>
      </c>
      <c r="G87" s="170">
        <v>6.26175555905849</v>
      </c>
      <c r="H87" s="52" t="s">
        <v>160</v>
      </c>
      <c r="I87" s="55">
        <v>42.619435467144704</v>
      </c>
      <c r="J87" s="62">
        <v>1</v>
      </c>
      <c r="K87" s="72">
        <v>78</v>
      </c>
    </row>
    <row r="88" spans="2:11" ht="12.75">
      <c r="B88" s="71" t="s">
        <v>225</v>
      </c>
      <c r="C88" s="61" t="s">
        <v>234</v>
      </c>
      <c r="D88" s="169">
        <v>5.354324803331339</v>
      </c>
      <c r="E88" s="170">
        <v>57.7</v>
      </c>
      <c r="F88" s="51">
        <f t="shared" si="2"/>
        <v>30.894454115221826</v>
      </c>
      <c r="G88" s="170">
        <v>1.3</v>
      </c>
      <c r="H88" s="52" t="s">
        <v>160</v>
      </c>
      <c r="I88" s="56">
        <v>42.588686561639946</v>
      </c>
      <c r="J88" s="62">
        <v>0</v>
      </c>
      <c r="K88" s="72">
        <v>79</v>
      </c>
    </row>
    <row r="89" spans="2:11" ht="12.75">
      <c r="B89" s="71" t="s">
        <v>43</v>
      </c>
      <c r="C89" s="61" t="s">
        <v>241</v>
      </c>
      <c r="D89" s="169">
        <v>4.890009068928371</v>
      </c>
      <c r="E89" s="170">
        <v>58</v>
      </c>
      <c r="F89" s="51">
        <f t="shared" si="2"/>
        <v>28.36205259978455</v>
      </c>
      <c r="G89" s="170">
        <v>0.942918945186648</v>
      </c>
      <c r="H89" s="52" t="s">
        <v>160</v>
      </c>
      <c r="I89" s="56">
        <v>42.34370073780265</v>
      </c>
      <c r="J89" s="62">
        <v>0</v>
      </c>
      <c r="K89" s="72">
        <v>80</v>
      </c>
    </row>
    <row r="90" spans="2:11" ht="12.75">
      <c r="B90" s="71" t="s">
        <v>91</v>
      </c>
      <c r="C90" s="61" t="s">
        <v>234</v>
      </c>
      <c r="D90" s="169">
        <v>5.633580477129425</v>
      </c>
      <c r="E90" s="170">
        <v>70.2</v>
      </c>
      <c r="F90" s="51">
        <f t="shared" si="2"/>
        <v>39.54773494944857</v>
      </c>
      <c r="G90" s="170">
        <v>2.67609311121172</v>
      </c>
      <c r="H90" s="52" t="s">
        <v>160</v>
      </c>
      <c r="I90" s="168">
        <v>42.08477326155242</v>
      </c>
      <c r="J90" s="62">
        <v>2</v>
      </c>
      <c r="K90" s="72">
        <v>81</v>
      </c>
    </row>
    <row r="91" spans="2:11" ht="12.75">
      <c r="B91" s="71" t="s">
        <v>95</v>
      </c>
      <c r="C91" s="61" t="s">
        <v>157</v>
      </c>
      <c r="D91" s="169">
        <v>5.4696</v>
      </c>
      <c r="E91" s="170">
        <v>72.7</v>
      </c>
      <c r="F91" s="51">
        <f t="shared" si="2"/>
        <v>39.763992</v>
      </c>
      <c r="G91" s="170">
        <v>2.71488652434233</v>
      </c>
      <c r="H91" s="52" t="s">
        <v>160</v>
      </c>
      <c r="I91" s="55">
        <v>42.04460173612541</v>
      </c>
      <c r="J91" s="62">
        <v>1</v>
      </c>
      <c r="K91" s="72">
        <v>82</v>
      </c>
    </row>
    <row r="92" spans="2:11" ht="12.75">
      <c r="B92" s="71" t="s">
        <v>86</v>
      </c>
      <c r="C92" s="61" t="s">
        <v>234</v>
      </c>
      <c r="D92" s="169">
        <v>5.5214462754806775</v>
      </c>
      <c r="E92" s="170">
        <v>71.4</v>
      </c>
      <c r="F92" s="51">
        <f t="shared" si="2"/>
        <v>39.42312640693204</v>
      </c>
      <c r="G92" s="170">
        <v>2.71272240629897</v>
      </c>
      <c r="H92" s="52" t="s">
        <v>160</v>
      </c>
      <c r="I92" s="168">
        <v>41.69904577275087</v>
      </c>
      <c r="J92" s="62">
        <v>2</v>
      </c>
      <c r="K92" s="72">
        <v>83</v>
      </c>
    </row>
    <row r="93" spans="2:11" ht="12.75">
      <c r="B93" s="71" t="s">
        <v>131</v>
      </c>
      <c r="C93" s="61" t="s">
        <v>240</v>
      </c>
      <c r="D93" s="169">
        <v>7.15147</v>
      </c>
      <c r="E93" s="170">
        <v>81.9</v>
      </c>
      <c r="F93" s="51">
        <f t="shared" si="2"/>
        <v>58.57053930000001</v>
      </c>
      <c r="G93" s="170">
        <v>5.68299</v>
      </c>
      <c r="H93" s="52" t="s">
        <v>160</v>
      </c>
      <c r="I93" s="55">
        <v>41.598825776728866</v>
      </c>
      <c r="J93" s="62">
        <v>1</v>
      </c>
      <c r="K93" s="72">
        <v>84</v>
      </c>
    </row>
    <row r="94" spans="2:11" ht="12.75">
      <c r="B94" s="71" t="s">
        <v>60</v>
      </c>
      <c r="C94" s="61" t="s">
        <v>156</v>
      </c>
      <c r="D94" s="169">
        <v>5.277970486124576</v>
      </c>
      <c r="E94" s="170">
        <v>67.1</v>
      </c>
      <c r="F94" s="51">
        <f t="shared" si="2"/>
        <v>35.4151819618959</v>
      </c>
      <c r="G94" s="170">
        <v>2.16044526648</v>
      </c>
      <c r="H94" s="52" t="s">
        <v>160</v>
      </c>
      <c r="I94" s="55">
        <v>41.20855946031664</v>
      </c>
      <c r="J94" s="62">
        <v>1</v>
      </c>
      <c r="K94" s="72">
        <v>85</v>
      </c>
    </row>
    <row r="95" spans="2:11" ht="12.75">
      <c r="B95" s="71" t="s">
        <v>109</v>
      </c>
      <c r="C95" s="61" t="s">
        <v>157</v>
      </c>
      <c r="D95" s="169">
        <v>5.762076199350189</v>
      </c>
      <c r="E95" s="170">
        <v>72.5</v>
      </c>
      <c r="F95" s="51">
        <f t="shared" si="2"/>
        <v>41.77505244528887</v>
      </c>
      <c r="G95" s="170">
        <v>3.20055568772353</v>
      </c>
      <c r="H95" s="52" t="s">
        <v>160</v>
      </c>
      <c r="I95" s="168">
        <v>40.900137455041495</v>
      </c>
      <c r="J95" s="62">
        <v>2</v>
      </c>
      <c r="K95" s="72">
        <v>86</v>
      </c>
    </row>
    <row r="96" spans="2:11" ht="12.75">
      <c r="B96" s="71" t="s">
        <v>44</v>
      </c>
      <c r="C96" s="61" t="s">
        <v>236</v>
      </c>
      <c r="D96" s="169">
        <v>5.659464334915794</v>
      </c>
      <c r="E96" s="170">
        <v>53.9</v>
      </c>
      <c r="F96" s="51">
        <f t="shared" si="2"/>
        <v>30.504512765196125</v>
      </c>
      <c r="G96" s="170">
        <v>1.4851699999999999</v>
      </c>
      <c r="H96" s="52" t="s">
        <v>160</v>
      </c>
      <c r="I96" s="55">
        <v>40.44342706307227</v>
      </c>
      <c r="J96" s="62">
        <v>1</v>
      </c>
      <c r="K96" s="72">
        <v>87</v>
      </c>
    </row>
    <row r="97" spans="2:11" ht="12.75">
      <c r="B97" s="71" t="s">
        <v>145</v>
      </c>
      <c r="C97" s="61" t="s">
        <v>231</v>
      </c>
      <c r="D97" s="169">
        <v>8.091527712062549</v>
      </c>
      <c r="E97" s="170">
        <v>79.8</v>
      </c>
      <c r="F97" s="51">
        <f t="shared" si="2"/>
        <v>64.57039114225913</v>
      </c>
      <c r="G97" s="170">
        <v>6.91514572304926</v>
      </c>
      <c r="H97" s="52" t="s">
        <v>160</v>
      </c>
      <c r="I97" s="55">
        <v>40.35974345446</v>
      </c>
      <c r="J97" s="62">
        <v>1</v>
      </c>
      <c r="K97" s="72">
        <v>88</v>
      </c>
    </row>
    <row r="98" spans="2:11" ht="12.75">
      <c r="B98" s="71" t="s">
        <v>141</v>
      </c>
      <c r="C98" s="61" t="s">
        <v>229</v>
      </c>
      <c r="D98" s="169">
        <v>7.96670903376711</v>
      </c>
      <c r="E98" s="170">
        <v>80.3</v>
      </c>
      <c r="F98" s="51">
        <f t="shared" si="2"/>
        <v>63.97267354114989</v>
      </c>
      <c r="G98" s="170">
        <v>7.06835500397754</v>
      </c>
      <c r="H98" s="52" t="s">
        <v>160</v>
      </c>
      <c r="I98" s="55">
        <v>39.39857236223493</v>
      </c>
      <c r="J98" s="62">
        <v>1</v>
      </c>
      <c r="K98" s="72">
        <v>89</v>
      </c>
    </row>
    <row r="99" spans="2:11" ht="12.75">
      <c r="B99" s="71" t="s">
        <v>114</v>
      </c>
      <c r="C99" s="61" t="s">
        <v>157</v>
      </c>
      <c r="D99" s="169">
        <v>5.734550345882244</v>
      </c>
      <c r="E99" s="170">
        <v>72.9</v>
      </c>
      <c r="F99" s="51">
        <f t="shared" si="2"/>
        <v>41.804872021481565</v>
      </c>
      <c r="G99" s="170">
        <v>3.54914673238473</v>
      </c>
      <c r="H99" s="52" t="s">
        <v>160</v>
      </c>
      <c r="I99" s="168">
        <v>38.863734711740726</v>
      </c>
      <c r="J99" s="62">
        <v>2</v>
      </c>
      <c r="K99" s="72">
        <v>90</v>
      </c>
    </row>
    <row r="100" spans="2:11" ht="12.75">
      <c r="B100" s="71" t="s">
        <v>84</v>
      </c>
      <c r="C100" s="61" t="s">
        <v>156</v>
      </c>
      <c r="D100" s="169">
        <v>6.1296692937376935</v>
      </c>
      <c r="E100" s="170">
        <v>65.9</v>
      </c>
      <c r="F100" s="51">
        <f t="shared" si="2"/>
        <v>40.394520645731404</v>
      </c>
      <c r="G100" s="170">
        <v>3.37143392057034</v>
      </c>
      <c r="H100" s="52" t="s">
        <v>160</v>
      </c>
      <c r="I100" s="168">
        <v>38.54429196957639</v>
      </c>
      <c r="J100" s="62">
        <v>2</v>
      </c>
      <c r="K100" s="72">
        <v>91</v>
      </c>
    </row>
    <row r="101" spans="2:11" ht="12.75">
      <c r="B101" s="71" t="s">
        <v>115</v>
      </c>
      <c r="C101" s="61" t="s">
        <v>157</v>
      </c>
      <c r="D101" s="169">
        <v>6.850616649348767</v>
      </c>
      <c r="E101" s="170">
        <v>75.9</v>
      </c>
      <c r="F101" s="51">
        <f t="shared" si="2"/>
        <v>51.99618036855715</v>
      </c>
      <c r="G101" s="170">
        <v>5.35727366005487</v>
      </c>
      <c r="H101" s="52" t="s">
        <v>160</v>
      </c>
      <c r="I101" s="55">
        <v>38.30963964576494</v>
      </c>
      <c r="J101" s="62">
        <v>1</v>
      </c>
      <c r="K101" s="72">
        <v>92</v>
      </c>
    </row>
    <row r="102" spans="2:11" ht="12.75">
      <c r="B102" s="71" t="s">
        <v>38</v>
      </c>
      <c r="C102" s="61" t="s">
        <v>237</v>
      </c>
      <c r="D102" s="169">
        <v>4.951906940601439</v>
      </c>
      <c r="E102" s="170">
        <v>63.2</v>
      </c>
      <c r="F102" s="51">
        <f t="shared" si="2"/>
        <v>31.296051864601093</v>
      </c>
      <c r="G102" s="170">
        <v>1.90137400910503</v>
      </c>
      <c r="H102" s="52" t="s">
        <v>160</v>
      </c>
      <c r="I102" s="55">
        <v>38.209362746112944</v>
      </c>
      <c r="J102" s="62">
        <v>1</v>
      </c>
      <c r="K102" s="72">
        <v>93</v>
      </c>
    </row>
    <row r="103" spans="2:11" ht="12.75">
      <c r="B103" s="71" t="s">
        <v>142</v>
      </c>
      <c r="C103" s="61" t="s">
        <v>231</v>
      </c>
      <c r="D103" s="169">
        <v>7.839252158645085</v>
      </c>
      <c r="E103" s="170">
        <v>81.5</v>
      </c>
      <c r="F103" s="51">
        <f t="shared" si="2"/>
        <v>63.88990509295744</v>
      </c>
      <c r="G103" s="170">
        <v>7.39818</v>
      </c>
      <c r="H103" s="52" t="s">
        <v>160</v>
      </c>
      <c r="I103" s="55">
        <v>38.14106403947643</v>
      </c>
      <c r="J103" s="62">
        <v>1</v>
      </c>
      <c r="K103" s="72">
        <v>94</v>
      </c>
    </row>
    <row r="104" spans="2:11" ht="12.75">
      <c r="B104" s="71" t="s">
        <v>79</v>
      </c>
      <c r="C104" s="61" t="s">
        <v>242</v>
      </c>
      <c r="D104" s="169">
        <v>5.3008382668533605</v>
      </c>
      <c r="E104" s="170">
        <v>67.7</v>
      </c>
      <c r="F104" s="51">
        <f t="shared" si="2"/>
        <v>35.88667506659725</v>
      </c>
      <c r="G104" s="170">
        <v>2.6943015879393</v>
      </c>
      <c r="H104" s="52" t="s">
        <v>160</v>
      </c>
      <c r="I104" s="55">
        <v>38.073961636994866</v>
      </c>
      <c r="J104" s="62">
        <v>1</v>
      </c>
      <c r="K104" s="72">
        <v>95</v>
      </c>
    </row>
    <row r="105" spans="2:11" ht="12.75">
      <c r="B105" s="71" t="s">
        <v>32</v>
      </c>
      <c r="C105" s="61" t="s">
        <v>237</v>
      </c>
      <c r="D105" s="169">
        <v>4.482486755236281</v>
      </c>
      <c r="E105" s="170">
        <v>62.3</v>
      </c>
      <c r="F105" s="51">
        <f t="shared" si="2"/>
        <v>27.925892485122027</v>
      </c>
      <c r="G105" s="170">
        <v>1.35741632385821</v>
      </c>
      <c r="H105" s="52" t="s">
        <v>160</v>
      </c>
      <c r="I105" s="55">
        <v>38.027724621274594</v>
      </c>
      <c r="J105" s="62">
        <v>1</v>
      </c>
      <c r="K105" s="72">
        <v>96</v>
      </c>
    </row>
    <row r="106" spans="2:11" ht="12.75">
      <c r="B106" s="71" t="s">
        <v>122</v>
      </c>
      <c r="C106" s="61" t="s">
        <v>232</v>
      </c>
      <c r="D106" s="169">
        <v>6.83781177124986</v>
      </c>
      <c r="E106" s="170">
        <v>78.9</v>
      </c>
      <c r="F106" s="51">
        <f aca="true" t="shared" si="3" ref="F106:F137">D106*E106/10</f>
        <v>53.9503348751614</v>
      </c>
      <c r="G106" s="170">
        <v>5.8596396130842</v>
      </c>
      <c r="H106" s="52" t="s">
        <v>160</v>
      </c>
      <c r="I106" s="55">
        <v>37.583078632973496</v>
      </c>
      <c r="J106" s="62">
        <v>1</v>
      </c>
      <c r="K106" s="72">
        <v>97</v>
      </c>
    </row>
    <row r="107" spans="2:11" ht="12.75">
      <c r="B107" s="71" t="s">
        <v>119</v>
      </c>
      <c r="C107" s="61" t="s">
        <v>232</v>
      </c>
      <c r="D107" s="169">
        <v>5.851040233904655</v>
      </c>
      <c r="E107" s="170">
        <v>77.7</v>
      </c>
      <c r="F107" s="51">
        <f t="shared" si="3"/>
        <v>45.46258261743917</v>
      </c>
      <c r="G107" s="170">
        <v>4.43530846555839</v>
      </c>
      <c r="H107" s="52" t="s">
        <v>160</v>
      </c>
      <c r="I107" s="55">
        <v>37.45840548340554</v>
      </c>
      <c r="J107" s="62">
        <v>1</v>
      </c>
      <c r="K107" s="72">
        <v>98</v>
      </c>
    </row>
    <row r="108" spans="2:11" ht="12.75">
      <c r="B108" s="71" t="s">
        <v>97</v>
      </c>
      <c r="C108" s="61" t="s">
        <v>227</v>
      </c>
      <c r="D108" s="169">
        <v>6.751338539491706</v>
      </c>
      <c r="E108" s="170">
        <v>75.9</v>
      </c>
      <c r="F108" s="51">
        <f t="shared" si="3"/>
        <v>51.242659514742044</v>
      </c>
      <c r="G108" s="170">
        <v>5.47747734766321</v>
      </c>
      <c r="H108" s="52" t="s">
        <v>160</v>
      </c>
      <c r="I108" s="55">
        <v>37.24083133192873</v>
      </c>
      <c r="J108" s="62">
        <v>1</v>
      </c>
      <c r="K108" s="72">
        <v>99</v>
      </c>
    </row>
    <row r="109" spans="2:11" ht="12.75">
      <c r="B109" s="71" t="s">
        <v>48</v>
      </c>
      <c r="C109" s="61" t="s">
        <v>237</v>
      </c>
      <c r="D109" s="169">
        <v>4.735096761618158</v>
      </c>
      <c r="E109" s="170">
        <v>59.1</v>
      </c>
      <c r="F109" s="51">
        <f t="shared" si="3"/>
        <v>27.984421861163316</v>
      </c>
      <c r="G109" s="170">
        <v>1.48572189307791</v>
      </c>
      <c r="H109" s="52" t="s">
        <v>160</v>
      </c>
      <c r="I109" s="56">
        <v>37.09801826157607</v>
      </c>
      <c r="J109" s="62">
        <v>0</v>
      </c>
      <c r="K109" s="72">
        <v>100</v>
      </c>
    </row>
    <row r="110" spans="2:11" ht="12.75">
      <c r="B110" s="71" t="s">
        <v>103</v>
      </c>
      <c r="C110" s="61" t="s">
        <v>157</v>
      </c>
      <c r="D110" s="169">
        <v>5.431274692152635</v>
      </c>
      <c r="E110" s="170">
        <v>72</v>
      </c>
      <c r="F110" s="51">
        <f t="shared" si="3"/>
        <v>39.105177783498974</v>
      </c>
      <c r="G110" s="170">
        <v>3.4895772430721</v>
      </c>
      <c r="H110" s="52" t="s">
        <v>160</v>
      </c>
      <c r="I110" s="55">
        <v>36.67022590233055</v>
      </c>
      <c r="J110" s="62">
        <v>1</v>
      </c>
      <c r="K110" s="72">
        <v>101</v>
      </c>
    </row>
    <row r="111" spans="2:11" ht="12.75">
      <c r="B111" s="71" t="s">
        <v>138</v>
      </c>
      <c r="C111" s="61" t="s">
        <v>228</v>
      </c>
      <c r="D111" s="169">
        <v>7.877023817210114</v>
      </c>
      <c r="E111" s="170">
        <v>80.9</v>
      </c>
      <c r="F111" s="51">
        <f t="shared" si="3"/>
        <v>63.72512268122982</v>
      </c>
      <c r="G111" s="170">
        <v>7.80928962908667</v>
      </c>
      <c r="H111" s="52" t="s">
        <v>160</v>
      </c>
      <c r="I111" s="55">
        <v>36.64221136979075</v>
      </c>
      <c r="J111" s="62">
        <v>1</v>
      </c>
      <c r="K111" s="72">
        <v>102</v>
      </c>
    </row>
    <row r="112" spans="2:11" ht="12.75">
      <c r="B112" s="71" t="s">
        <v>126</v>
      </c>
      <c r="C112" s="61" t="s">
        <v>228</v>
      </c>
      <c r="D112" s="169">
        <v>7.811376206879627</v>
      </c>
      <c r="E112" s="170">
        <v>79.8</v>
      </c>
      <c r="F112" s="51">
        <f t="shared" si="3"/>
        <v>62.33478213089942</v>
      </c>
      <c r="G112" s="170">
        <v>7.69607598119842</v>
      </c>
      <c r="H112" s="52" t="s">
        <v>160</v>
      </c>
      <c r="I112" s="55">
        <v>36.20985076707622</v>
      </c>
      <c r="J112" s="62">
        <v>1</v>
      </c>
      <c r="K112" s="72">
        <v>103</v>
      </c>
    </row>
    <row r="113" spans="2:11" ht="12.75">
      <c r="B113" s="71" t="s">
        <v>81</v>
      </c>
      <c r="C113" s="61" t="s">
        <v>242</v>
      </c>
      <c r="D113" s="169">
        <v>5.83179381566493</v>
      </c>
      <c r="E113" s="170">
        <v>68.7</v>
      </c>
      <c r="F113" s="51">
        <f t="shared" si="3"/>
        <v>40.06442351361807</v>
      </c>
      <c r="G113" s="170">
        <v>3.85344390619557</v>
      </c>
      <c r="H113" s="52" t="s">
        <v>160</v>
      </c>
      <c r="I113" s="168">
        <v>35.674119028006494</v>
      </c>
      <c r="J113" s="62">
        <v>2</v>
      </c>
      <c r="K113" s="72">
        <v>104</v>
      </c>
    </row>
    <row r="114" spans="2:11" ht="12.75">
      <c r="B114" s="71" t="s">
        <v>143</v>
      </c>
      <c r="C114" s="61" t="s">
        <v>231</v>
      </c>
      <c r="D114" s="169">
        <v>8.078795218019144</v>
      </c>
      <c r="E114" s="170">
        <v>77.9</v>
      </c>
      <c r="F114" s="51">
        <f t="shared" si="3"/>
        <v>62.93381474836914</v>
      </c>
      <c r="G114" s="170">
        <v>8.03586701566654</v>
      </c>
      <c r="H114" s="52" t="s">
        <v>160</v>
      </c>
      <c r="I114" s="55">
        <v>35.4675970464689</v>
      </c>
      <c r="J114" s="62">
        <v>1</v>
      </c>
      <c r="K114" s="72">
        <v>105</v>
      </c>
    </row>
    <row r="115" spans="2:11" ht="12.75">
      <c r="B115" s="71" t="s">
        <v>40</v>
      </c>
      <c r="C115" s="61" t="s">
        <v>156</v>
      </c>
      <c r="D115" s="169">
        <v>5.6605675264552575</v>
      </c>
      <c r="E115" s="170">
        <v>65.9</v>
      </c>
      <c r="F115" s="51">
        <f t="shared" si="3"/>
        <v>37.303139999340154</v>
      </c>
      <c r="G115" s="170">
        <v>3.49533254593322</v>
      </c>
      <c r="H115" s="52" t="s">
        <v>160</v>
      </c>
      <c r="I115" s="168">
        <v>34.951019679412646</v>
      </c>
      <c r="J115" s="62">
        <v>2</v>
      </c>
      <c r="K115" s="72">
        <v>106</v>
      </c>
    </row>
    <row r="116" spans="2:11" ht="12.75">
      <c r="B116" s="71" t="s">
        <v>8</v>
      </c>
      <c r="C116" s="61" t="s">
        <v>235</v>
      </c>
      <c r="D116" s="169">
        <v>4.44</v>
      </c>
      <c r="E116" s="170">
        <v>46.3</v>
      </c>
      <c r="F116" s="51">
        <f t="shared" si="3"/>
        <v>20.5572</v>
      </c>
      <c r="G116" s="170">
        <v>0.471293215971802</v>
      </c>
      <c r="H116" s="52" t="s">
        <v>160</v>
      </c>
      <c r="I116" s="56">
        <v>34.471205821805306</v>
      </c>
      <c r="J116" s="62">
        <v>0</v>
      </c>
      <c r="K116" s="72">
        <v>107</v>
      </c>
    </row>
    <row r="117" spans="2:11" ht="12.75">
      <c r="B117" s="71" t="s">
        <v>100</v>
      </c>
      <c r="C117" s="61" t="s">
        <v>242</v>
      </c>
      <c r="D117" s="169">
        <v>5.8663935654009896</v>
      </c>
      <c r="E117" s="170">
        <v>65</v>
      </c>
      <c r="F117" s="51">
        <f t="shared" si="3"/>
        <v>38.131558175106434</v>
      </c>
      <c r="G117" s="170">
        <v>3.74569665667573</v>
      </c>
      <c r="H117" s="52" t="s">
        <v>160</v>
      </c>
      <c r="I117" s="168">
        <v>34.46804406446454</v>
      </c>
      <c r="J117" s="62">
        <v>2</v>
      </c>
      <c r="K117" s="72">
        <v>108</v>
      </c>
    </row>
    <row r="118" spans="2:11" ht="12.75">
      <c r="B118" s="71" t="s">
        <v>26</v>
      </c>
      <c r="C118" s="61" t="s">
        <v>236</v>
      </c>
      <c r="D118" s="169">
        <v>5.357192875238432</v>
      </c>
      <c r="E118" s="170">
        <v>50.4</v>
      </c>
      <c r="F118" s="51">
        <f t="shared" si="3"/>
        <v>27.000252091201695</v>
      </c>
      <c r="G118" s="170">
        <v>1.70148560323602</v>
      </c>
      <c r="H118" s="52" t="s">
        <v>160</v>
      </c>
      <c r="I118" s="56">
        <v>34.266947388468786</v>
      </c>
      <c r="J118" s="62">
        <v>0</v>
      </c>
      <c r="K118" s="72">
        <v>109</v>
      </c>
    </row>
    <row r="119" spans="2:11" ht="12.75">
      <c r="B119" s="71" t="s">
        <v>76</v>
      </c>
      <c r="C119" s="61" t="s">
        <v>234</v>
      </c>
      <c r="D119" s="169">
        <v>4.708490178355183</v>
      </c>
      <c r="E119" s="170">
        <v>71.5</v>
      </c>
      <c r="F119" s="51">
        <f t="shared" si="3"/>
        <v>33.66570477523956</v>
      </c>
      <c r="G119" s="170">
        <v>3.08347709470406</v>
      </c>
      <c r="H119" s="52" t="s">
        <v>160</v>
      </c>
      <c r="I119" s="55">
        <v>33.55970191438022</v>
      </c>
      <c r="J119" s="62">
        <v>1</v>
      </c>
      <c r="K119" s="72">
        <v>110</v>
      </c>
    </row>
    <row r="120" spans="2:11" ht="12.75">
      <c r="B120" s="71" t="s">
        <v>87</v>
      </c>
      <c r="C120" s="61" t="s">
        <v>157</v>
      </c>
      <c r="D120" s="169">
        <v>5.49075</v>
      </c>
      <c r="E120" s="170">
        <v>73.8</v>
      </c>
      <c r="F120" s="51">
        <f t="shared" si="3"/>
        <v>40.521735</v>
      </c>
      <c r="G120" s="170">
        <v>4.60783700480853</v>
      </c>
      <c r="H120" s="52" t="s">
        <v>160</v>
      </c>
      <c r="I120" s="56">
        <v>32.66433263970376</v>
      </c>
      <c r="J120" s="62">
        <v>0</v>
      </c>
      <c r="K120" s="72">
        <v>111</v>
      </c>
    </row>
    <row r="121" spans="2:11" ht="12.75">
      <c r="B121" s="71" t="s">
        <v>17</v>
      </c>
      <c r="C121" s="61" t="s">
        <v>235</v>
      </c>
      <c r="D121" s="169">
        <v>3.649253464408505</v>
      </c>
      <c r="E121" s="170">
        <v>54</v>
      </c>
      <c r="F121" s="51">
        <f t="shared" si="3"/>
        <v>19.705968707805926</v>
      </c>
      <c r="G121" s="170">
        <v>0.543178620773502</v>
      </c>
      <c r="H121" s="52" t="s">
        <v>160</v>
      </c>
      <c r="I121" s="56">
        <v>32.43495533597807</v>
      </c>
      <c r="J121" s="62">
        <v>0</v>
      </c>
      <c r="K121" s="72">
        <v>112</v>
      </c>
    </row>
    <row r="122" spans="2:11" ht="12.75">
      <c r="B122" s="71" t="s">
        <v>13</v>
      </c>
      <c r="C122" s="61" t="s">
        <v>235</v>
      </c>
      <c r="D122" s="169">
        <v>3.733501480796564</v>
      </c>
      <c r="E122" s="170">
        <v>58.4</v>
      </c>
      <c r="F122" s="51">
        <f t="shared" si="3"/>
        <v>21.803648647851933</v>
      </c>
      <c r="G122" s="170">
        <v>1.08128217432025</v>
      </c>
      <c r="H122" s="52" t="s">
        <v>160</v>
      </c>
      <c r="I122" s="56">
        <v>31.53763757945661</v>
      </c>
      <c r="J122" s="62">
        <v>0</v>
      </c>
      <c r="K122" s="72">
        <v>113</v>
      </c>
    </row>
    <row r="123" spans="2:11" ht="12.75">
      <c r="B123" s="71" t="s">
        <v>144</v>
      </c>
      <c r="C123" s="61" t="s">
        <v>229</v>
      </c>
      <c r="D123" s="169">
        <v>7.851902691642218</v>
      </c>
      <c r="E123" s="170">
        <v>77.9</v>
      </c>
      <c r="F123" s="51">
        <f t="shared" si="3"/>
        <v>61.166321967892884</v>
      </c>
      <c r="G123" s="170">
        <v>9.42195421259904</v>
      </c>
      <c r="H123" s="52" t="s">
        <v>160</v>
      </c>
      <c r="I123" s="56">
        <v>30.732815368592853</v>
      </c>
      <c r="J123" s="62">
        <v>0</v>
      </c>
      <c r="K123" s="72">
        <v>114</v>
      </c>
    </row>
    <row r="124" spans="2:11" ht="12.75">
      <c r="B124" s="71" t="s">
        <v>20</v>
      </c>
      <c r="C124" s="61" t="s">
        <v>237</v>
      </c>
      <c r="D124" s="169">
        <v>4.776269154715778</v>
      </c>
      <c r="E124" s="170">
        <v>46.5</v>
      </c>
      <c r="F124" s="51">
        <f t="shared" si="3"/>
        <v>22.209651569428367</v>
      </c>
      <c r="G124" s="170">
        <v>1.34163828465234</v>
      </c>
      <c r="H124" s="52" t="s">
        <v>160</v>
      </c>
      <c r="I124" s="56">
        <v>30.345241755950507</v>
      </c>
      <c r="J124" s="62">
        <v>0</v>
      </c>
      <c r="K124" s="72">
        <v>115</v>
      </c>
    </row>
    <row r="125" spans="2:11" ht="12.75">
      <c r="B125" s="71" t="s">
        <v>46</v>
      </c>
      <c r="C125" s="61" t="s">
        <v>237</v>
      </c>
      <c r="D125" s="169">
        <v>3.98</v>
      </c>
      <c r="E125" s="170">
        <v>54.8</v>
      </c>
      <c r="F125" s="51">
        <f t="shared" si="3"/>
        <v>21.810399999999998</v>
      </c>
      <c r="G125" s="170">
        <v>1.27135184472036</v>
      </c>
      <c r="H125" s="52" t="s">
        <v>160</v>
      </c>
      <c r="I125" s="56">
        <v>30.25217378627419</v>
      </c>
      <c r="J125" s="62">
        <v>0</v>
      </c>
      <c r="K125" s="72">
        <v>116</v>
      </c>
    </row>
    <row r="126" spans="2:11" ht="12.75">
      <c r="B126" s="71" t="s">
        <v>29</v>
      </c>
      <c r="C126" s="61" t="s">
        <v>236</v>
      </c>
      <c r="D126" s="169">
        <v>4.480019067852941</v>
      </c>
      <c r="E126" s="170">
        <v>49.7</v>
      </c>
      <c r="F126" s="51">
        <f t="shared" si="3"/>
        <v>22.265694767229114</v>
      </c>
      <c r="G126" s="170">
        <v>1.37496031763946</v>
      </c>
      <c r="H126" s="52" t="s">
        <v>160</v>
      </c>
      <c r="I126" s="56">
        <v>30.20763632988758</v>
      </c>
      <c r="J126" s="62">
        <v>0</v>
      </c>
      <c r="K126" s="72">
        <v>117</v>
      </c>
    </row>
    <row r="127" spans="2:11" ht="12.75">
      <c r="B127" s="71" t="s">
        <v>105</v>
      </c>
      <c r="C127" s="61" t="s">
        <v>235</v>
      </c>
      <c r="D127" s="169">
        <v>4.951472421709353</v>
      </c>
      <c r="E127" s="170">
        <v>50.8</v>
      </c>
      <c r="F127" s="51">
        <f t="shared" si="3"/>
        <v>25.15347990228351</v>
      </c>
      <c r="G127" s="170">
        <v>2.0815112707477</v>
      </c>
      <c r="H127" s="52" t="s">
        <v>160</v>
      </c>
      <c r="I127" s="56">
        <v>29.692910806333934</v>
      </c>
      <c r="J127" s="62">
        <v>0</v>
      </c>
      <c r="K127" s="72">
        <v>118</v>
      </c>
    </row>
    <row r="128" spans="2:11" ht="12.75">
      <c r="B128" s="71" t="s">
        <v>27</v>
      </c>
      <c r="C128" s="61" t="s">
        <v>236</v>
      </c>
      <c r="D128" s="169">
        <v>4.231771731627127</v>
      </c>
      <c r="E128" s="170">
        <v>45.2</v>
      </c>
      <c r="F128" s="51">
        <f t="shared" si="3"/>
        <v>19.127608226954614</v>
      </c>
      <c r="G128" s="170">
        <v>0.793114393543085</v>
      </c>
      <c r="H128" s="52" t="s">
        <v>160</v>
      </c>
      <c r="I128" s="56">
        <v>29.587481839755764</v>
      </c>
      <c r="J128" s="62">
        <v>0</v>
      </c>
      <c r="K128" s="72">
        <v>119</v>
      </c>
    </row>
    <row r="129" spans="2:11" ht="12.75">
      <c r="B129" s="71" t="s">
        <v>11</v>
      </c>
      <c r="C129" s="61" t="s">
        <v>235</v>
      </c>
      <c r="D129" s="169">
        <v>3.92</v>
      </c>
      <c r="E129" s="170">
        <v>45.8</v>
      </c>
      <c r="F129" s="51">
        <f t="shared" si="3"/>
        <v>17.953599999999998</v>
      </c>
      <c r="G129" s="170">
        <v>0.611757528996488</v>
      </c>
      <c r="H129" s="52" t="s">
        <v>160</v>
      </c>
      <c r="I129" s="56">
        <v>29.040167168064748</v>
      </c>
      <c r="J129" s="62">
        <v>0</v>
      </c>
      <c r="K129" s="72">
        <v>120</v>
      </c>
    </row>
    <row r="130" spans="2:11" ht="12.75">
      <c r="B130" s="71" t="s">
        <v>41</v>
      </c>
      <c r="C130" s="61" t="s">
        <v>236</v>
      </c>
      <c r="D130" s="169">
        <v>4.49</v>
      </c>
      <c r="E130" s="170">
        <v>57.4</v>
      </c>
      <c r="F130" s="51">
        <f t="shared" si="3"/>
        <v>25.7726</v>
      </c>
      <c r="G130" s="170">
        <v>2.43853903270531</v>
      </c>
      <c r="H130" s="52" t="s">
        <v>160</v>
      </c>
      <c r="I130" s="56">
        <v>28.549897323195143</v>
      </c>
      <c r="J130" s="62">
        <v>0</v>
      </c>
      <c r="K130" s="72">
        <v>121</v>
      </c>
    </row>
    <row r="131" spans="2:11" ht="12.75">
      <c r="B131" s="71" t="s">
        <v>147</v>
      </c>
      <c r="C131" s="61" t="s">
        <v>230</v>
      </c>
      <c r="D131" s="169">
        <v>7.663483148899599</v>
      </c>
      <c r="E131" s="170">
        <v>78.4</v>
      </c>
      <c r="F131" s="51">
        <f t="shared" si="3"/>
        <v>60.081707887372865</v>
      </c>
      <c r="G131" s="170">
        <v>10.19218</v>
      </c>
      <c r="H131" s="52" t="s">
        <v>160</v>
      </c>
      <c r="I131" s="56">
        <v>28.471915190194583</v>
      </c>
      <c r="J131" s="62">
        <v>0</v>
      </c>
      <c r="K131" s="72">
        <v>122</v>
      </c>
    </row>
    <row r="132" spans="2:11" ht="12.75">
      <c r="B132" s="71" t="s">
        <v>125</v>
      </c>
      <c r="C132" s="61" t="s">
        <v>234</v>
      </c>
      <c r="D132" s="169">
        <v>7.18</v>
      </c>
      <c r="E132" s="170">
        <v>78.3</v>
      </c>
      <c r="F132" s="51">
        <f t="shared" si="3"/>
        <v>56.21939999999999</v>
      </c>
      <c r="G132" s="170">
        <v>9.45967274125613</v>
      </c>
      <c r="H132" s="52" t="s">
        <v>160</v>
      </c>
      <c r="I132" s="56">
        <v>28.1641284131811</v>
      </c>
      <c r="J132" s="62">
        <v>0</v>
      </c>
      <c r="K132" s="72">
        <v>123</v>
      </c>
    </row>
    <row r="133" spans="2:11" ht="12.75">
      <c r="B133" s="71" t="s">
        <v>12</v>
      </c>
      <c r="C133" s="61" t="s">
        <v>236</v>
      </c>
      <c r="D133" s="169">
        <v>3.978806777472894</v>
      </c>
      <c r="E133" s="170">
        <v>51.8</v>
      </c>
      <c r="F133" s="51">
        <f t="shared" si="3"/>
        <v>20.61021910730959</v>
      </c>
      <c r="G133" s="170">
        <v>1.35189288013713</v>
      </c>
      <c r="H133" s="52" t="s">
        <v>160</v>
      </c>
      <c r="I133" s="56">
        <v>28.09861340711243</v>
      </c>
      <c r="J133" s="62">
        <v>0</v>
      </c>
      <c r="K133" s="72">
        <v>124</v>
      </c>
    </row>
    <row r="134" spans="2:11" ht="12.75">
      <c r="B134" s="71" t="s">
        <v>19</v>
      </c>
      <c r="C134" s="61" t="s">
        <v>236</v>
      </c>
      <c r="D134" s="169">
        <v>3.672734949900796</v>
      </c>
      <c r="E134" s="170">
        <v>52.1</v>
      </c>
      <c r="F134" s="51">
        <f t="shared" si="3"/>
        <v>19.13494908898315</v>
      </c>
      <c r="G134" s="170">
        <v>1.06682906367162</v>
      </c>
      <c r="H134" s="52" t="s">
        <v>160</v>
      </c>
      <c r="I134" s="56">
        <v>27.767930540435</v>
      </c>
      <c r="J134" s="62">
        <v>0</v>
      </c>
      <c r="K134" s="72">
        <v>125</v>
      </c>
    </row>
    <row r="135" spans="2:11" ht="12.75">
      <c r="B135" s="71" t="s">
        <v>47</v>
      </c>
      <c r="C135" s="61" t="s">
        <v>237</v>
      </c>
      <c r="D135" s="169">
        <v>3.93814135997687</v>
      </c>
      <c r="E135" s="170">
        <v>49.8</v>
      </c>
      <c r="F135" s="51">
        <f t="shared" si="3"/>
        <v>19.61194397268481</v>
      </c>
      <c r="G135" s="170">
        <v>1.26799984238062</v>
      </c>
      <c r="H135" s="52" t="s">
        <v>160</v>
      </c>
      <c r="I135" s="56">
        <v>27.22251018880648</v>
      </c>
      <c r="J135" s="62">
        <v>0</v>
      </c>
      <c r="K135" s="72">
        <v>126</v>
      </c>
    </row>
    <row r="136" spans="2:11" ht="12.75">
      <c r="B136" s="71" t="s">
        <v>15</v>
      </c>
      <c r="C136" s="61" t="s">
        <v>235</v>
      </c>
      <c r="D136" s="169">
        <v>4.314585362164207</v>
      </c>
      <c r="E136" s="170">
        <v>40.5</v>
      </c>
      <c r="F136" s="51">
        <f t="shared" si="3"/>
        <v>17.474070716765038</v>
      </c>
      <c r="G136" s="170">
        <v>0.770187568784668</v>
      </c>
      <c r="H136" s="52" t="s">
        <v>160</v>
      </c>
      <c r="I136" s="56">
        <v>27.179824341354283</v>
      </c>
      <c r="J136" s="62">
        <v>0</v>
      </c>
      <c r="K136" s="72">
        <v>127</v>
      </c>
    </row>
    <row r="137" spans="2:11" ht="12.75">
      <c r="B137" s="71" t="s">
        <v>118</v>
      </c>
      <c r="C137" s="61" t="s">
        <v>234</v>
      </c>
      <c r="D137" s="169">
        <v>6.67</v>
      </c>
      <c r="E137" s="170">
        <v>77.3</v>
      </c>
      <c r="F137" s="51">
        <f t="shared" si="3"/>
        <v>51.5591</v>
      </c>
      <c r="G137" s="170">
        <v>8.88721847617191</v>
      </c>
      <c r="H137" s="52" t="s">
        <v>160</v>
      </c>
      <c r="I137" s="56">
        <v>27.03696357387081</v>
      </c>
      <c r="J137" s="62">
        <v>0</v>
      </c>
      <c r="K137" s="72">
        <v>128</v>
      </c>
    </row>
    <row r="138" spans="2:11" ht="12.75">
      <c r="B138" s="71" t="s">
        <v>14</v>
      </c>
      <c r="C138" s="61" t="s">
        <v>237</v>
      </c>
      <c r="D138" s="169">
        <v>3.754709222793746</v>
      </c>
      <c r="E138" s="170">
        <v>55.8</v>
      </c>
      <c r="F138" s="51">
        <f aca="true" t="shared" si="4" ref="F138:F152">D138*E138/10</f>
        <v>20.951277463189104</v>
      </c>
      <c r="G138" s="170">
        <v>1.63566204507672</v>
      </c>
      <c r="H138" s="52" t="s">
        <v>160</v>
      </c>
      <c r="I138" s="56">
        <v>26.94047249099398</v>
      </c>
      <c r="J138" s="62">
        <v>0</v>
      </c>
      <c r="K138" s="72">
        <v>129</v>
      </c>
    </row>
    <row r="139" spans="2:11" ht="12.75">
      <c r="B139" s="71" t="s">
        <v>50</v>
      </c>
      <c r="C139" s="61" t="s">
        <v>235</v>
      </c>
      <c r="D139" s="169">
        <v>4.266095355185332</v>
      </c>
      <c r="E139" s="170">
        <v>41.7</v>
      </c>
      <c r="F139" s="51">
        <f t="shared" si="4"/>
        <v>17.789617631122834</v>
      </c>
      <c r="G139" s="170">
        <v>0.908230704428091</v>
      </c>
      <c r="H139" s="52" t="s">
        <v>160</v>
      </c>
      <c r="I139" s="56">
        <v>26.77531592098588</v>
      </c>
      <c r="J139" s="62">
        <v>0</v>
      </c>
      <c r="K139" s="72">
        <v>130</v>
      </c>
    </row>
    <row r="140" spans="2:11" ht="12.75">
      <c r="B140" s="71" t="s">
        <v>113</v>
      </c>
      <c r="C140" s="61" t="s">
        <v>157</v>
      </c>
      <c r="D140" s="169">
        <v>5.63548251440918</v>
      </c>
      <c r="E140" s="170">
        <v>71.2</v>
      </c>
      <c r="F140" s="51">
        <f t="shared" si="4"/>
        <v>40.124635502593364</v>
      </c>
      <c r="G140" s="170">
        <v>6.39426525440042</v>
      </c>
      <c r="H140" s="52" t="s">
        <v>160</v>
      </c>
      <c r="I140" s="55">
        <v>26.419451196493675</v>
      </c>
      <c r="J140" s="62">
        <v>1</v>
      </c>
      <c r="K140" s="72">
        <v>131</v>
      </c>
    </row>
    <row r="141" spans="2:11" ht="12.75">
      <c r="B141" s="71" t="s">
        <v>18</v>
      </c>
      <c r="C141" s="61" t="s">
        <v>237</v>
      </c>
      <c r="D141" s="169">
        <v>3.762327587591211</v>
      </c>
      <c r="E141" s="170">
        <v>53.1</v>
      </c>
      <c r="F141" s="51">
        <f t="shared" si="4"/>
        <v>19.977959490109335</v>
      </c>
      <c r="G141" s="170">
        <v>1.6197778917319</v>
      </c>
      <c r="H141" s="52" t="s">
        <v>160</v>
      </c>
      <c r="I141" s="56">
        <v>25.770890905369633</v>
      </c>
      <c r="J141" s="62">
        <v>0</v>
      </c>
      <c r="K141" s="72">
        <v>132</v>
      </c>
    </row>
    <row r="142" spans="2:11" ht="12.75">
      <c r="B142" s="71" t="s">
        <v>24</v>
      </c>
      <c r="C142" s="61" t="s">
        <v>235</v>
      </c>
      <c r="D142" s="169">
        <v>3.8419719765679</v>
      </c>
      <c r="E142" s="170">
        <v>42.8</v>
      </c>
      <c r="F142" s="51">
        <f t="shared" si="4"/>
        <v>16.44364005971061</v>
      </c>
      <c r="G142" s="170">
        <v>0.932250799996343</v>
      </c>
      <c r="H142" s="52" t="s">
        <v>160</v>
      </c>
      <c r="I142" s="56">
        <v>24.610909677822963</v>
      </c>
      <c r="J142" s="62">
        <v>0</v>
      </c>
      <c r="K142" s="72">
        <v>133</v>
      </c>
    </row>
    <row r="143" spans="2:11" ht="12.75">
      <c r="B143" s="71" t="s">
        <v>23</v>
      </c>
      <c r="C143" s="61" t="s">
        <v>237</v>
      </c>
      <c r="D143" s="169">
        <v>3.017502610506467</v>
      </c>
      <c r="E143" s="170">
        <v>55.4</v>
      </c>
      <c r="F143" s="51">
        <f t="shared" si="4"/>
        <v>16.716964462205826</v>
      </c>
      <c r="G143" s="170">
        <v>1.00879243748501</v>
      </c>
      <c r="H143" s="52" t="s">
        <v>160</v>
      </c>
      <c r="I143" s="56">
        <v>24.58144660466762</v>
      </c>
      <c r="J143" s="62">
        <v>0</v>
      </c>
      <c r="K143" s="72">
        <v>134</v>
      </c>
    </row>
    <row r="144" spans="2:11" ht="12.75">
      <c r="B144" s="71" t="s">
        <v>33</v>
      </c>
      <c r="C144" s="61" t="s">
        <v>237</v>
      </c>
      <c r="D144" s="169">
        <v>2.621842373130571</v>
      </c>
      <c r="E144" s="170">
        <v>57.8</v>
      </c>
      <c r="F144" s="51">
        <f t="shared" si="4"/>
        <v>15.154248916694698</v>
      </c>
      <c r="G144" s="170">
        <v>0.82133150097526</v>
      </c>
      <c r="H144" s="52" t="s">
        <v>160</v>
      </c>
      <c r="I144" s="56">
        <v>23.283041190540494</v>
      </c>
      <c r="J144" s="62">
        <v>0</v>
      </c>
      <c r="K144" s="72">
        <v>135</v>
      </c>
    </row>
    <row r="145" spans="2:11" ht="12.75">
      <c r="B145" s="71" t="s">
        <v>7</v>
      </c>
      <c r="C145" s="61" t="s">
        <v>237</v>
      </c>
      <c r="D145" s="169">
        <v>3.5514148550454516</v>
      </c>
      <c r="E145" s="170">
        <v>41.8</v>
      </c>
      <c r="F145" s="51">
        <f t="shared" si="4"/>
        <v>14.844914094089987</v>
      </c>
      <c r="G145" s="170">
        <v>0.772031496430992</v>
      </c>
      <c r="H145" s="52" t="s">
        <v>160</v>
      </c>
      <c r="I145" s="56">
        <v>23.08002677241313</v>
      </c>
      <c r="J145" s="62">
        <v>0</v>
      </c>
      <c r="K145" s="72">
        <v>136</v>
      </c>
    </row>
    <row r="146" spans="2:11" ht="12.75">
      <c r="B146" s="71" t="s">
        <v>21</v>
      </c>
      <c r="C146" s="61" t="s">
        <v>235</v>
      </c>
      <c r="D146" s="169">
        <v>4.03</v>
      </c>
      <c r="E146" s="170">
        <v>43.7</v>
      </c>
      <c r="F146" s="51">
        <f t="shared" si="4"/>
        <v>17.6111</v>
      </c>
      <c r="G146" s="170">
        <v>1.5845453747582</v>
      </c>
      <c r="H146" s="52" t="s">
        <v>160</v>
      </c>
      <c r="I146" s="56">
        <v>22.879660355804383</v>
      </c>
      <c r="J146" s="62">
        <v>0</v>
      </c>
      <c r="K146" s="72">
        <v>137</v>
      </c>
    </row>
    <row r="147" spans="2:11" ht="12.75">
      <c r="B147" s="71" t="s">
        <v>25</v>
      </c>
      <c r="C147" s="61" t="s">
        <v>237</v>
      </c>
      <c r="D147" s="169">
        <v>3.6395054665902085</v>
      </c>
      <c r="E147" s="170">
        <v>51.4</v>
      </c>
      <c r="F147" s="51">
        <f t="shared" si="4"/>
        <v>18.70705809827367</v>
      </c>
      <c r="G147" s="170">
        <v>2.00465719935048</v>
      </c>
      <c r="H147" s="52" t="s">
        <v>160</v>
      </c>
      <c r="I147" s="56">
        <v>22.399582282283387</v>
      </c>
      <c r="J147" s="62">
        <v>0</v>
      </c>
      <c r="K147" s="72">
        <v>138</v>
      </c>
    </row>
    <row r="148" spans="2:11" ht="12.75">
      <c r="B148" s="71" t="s">
        <v>10</v>
      </c>
      <c r="C148" s="61" t="s">
        <v>236</v>
      </c>
      <c r="D148" s="169">
        <v>2.941713843421881</v>
      </c>
      <c r="E148" s="170">
        <v>48.5</v>
      </c>
      <c r="F148" s="51">
        <f t="shared" si="4"/>
        <v>14.267312140596122</v>
      </c>
      <c r="G148" s="170">
        <v>0.836279879410968</v>
      </c>
      <c r="H148" s="52" t="s">
        <v>160</v>
      </c>
      <c r="I148" s="56">
        <v>21.84222638732446</v>
      </c>
      <c r="J148" s="62">
        <v>0</v>
      </c>
      <c r="K148" s="72">
        <v>139</v>
      </c>
    </row>
    <row r="149" spans="2:11" ht="12.75">
      <c r="B149" s="71" t="s">
        <v>83</v>
      </c>
      <c r="C149" s="61" t="s">
        <v>235</v>
      </c>
      <c r="D149" s="169">
        <v>4.5</v>
      </c>
      <c r="E149" s="170">
        <v>51.6</v>
      </c>
      <c r="F149" s="51">
        <f t="shared" si="4"/>
        <v>23.220000000000002</v>
      </c>
      <c r="G149" s="170">
        <v>3.70735294726945</v>
      </c>
      <c r="H149" s="52" t="s">
        <v>160</v>
      </c>
      <c r="I149" s="56">
        <v>21.103029920462983</v>
      </c>
      <c r="J149" s="62">
        <v>0</v>
      </c>
      <c r="K149" s="72">
        <v>140</v>
      </c>
    </row>
    <row r="150" spans="2:11" ht="12.75">
      <c r="B150" s="71" t="s">
        <v>98</v>
      </c>
      <c r="C150" s="61" t="s">
        <v>235</v>
      </c>
      <c r="D150" s="169">
        <v>4.700453728861374</v>
      </c>
      <c r="E150" s="170">
        <v>48.1</v>
      </c>
      <c r="F150" s="51">
        <f t="shared" si="4"/>
        <v>22.60918243582321</v>
      </c>
      <c r="G150" s="170">
        <v>3.60457525318105</v>
      </c>
      <c r="H150" s="52" t="s">
        <v>160</v>
      </c>
      <c r="I150" s="56">
        <v>20.85121297058517</v>
      </c>
      <c r="J150" s="62">
        <v>0</v>
      </c>
      <c r="K150" s="72">
        <v>141</v>
      </c>
    </row>
    <row r="151" spans="2:11" ht="12.75">
      <c r="B151" s="71" t="s">
        <v>9</v>
      </c>
      <c r="C151" s="61" t="s">
        <v>236</v>
      </c>
      <c r="D151" s="169">
        <v>2.446216024716058</v>
      </c>
      <c r="E151" s="170">
        <v>51</v>
      </c>
      <c r="F151" s="51">
        <f t="shared" si="4"/>
        <v>12.475701726051895</v>
      </c>
      <c r="G151" s="170">
        <v>1.14476922993694</v>
      </c>
      <c r="H151" s="52" t="s">
        <v>160</v>
      </c>
      <c r="I151" s="56">
        <v>17.790910246872063</v>
      </c>
      <c r="J151" s="62">
        <v>0</v>
      </c>
      <c r="K151" s="72">
        <v>142</v>
      </c>
    </row>
    <row r="152" spans="2:11" ht="12.75">
      <c r="B152" s="71" t="s">
        <v>51</v>
      </c>
      <c r="C152" s="61" t="s">
        <v>235</v>
      </c>
      <c r="D152" s="169">
        <v>2.827072887686381</v>
      </c>
      <c r="E152" s="170">
        <v>40.9</v>
      </c>
      <c r="F152" s="51">
        <f t="shared" si="4"/>
        <v>11.562728110637298</v>
      </c>
      <c r="G152" s="170">
        <v>1.11799547965919</v>
      </c>
      <c r="H152" s="52" t="s">
        <v>160</v>
      </c>
      <c r="I152" s="56">
        <v>16.58759757861335</v>
      </c>
      <c r="J152" s="62">
        <v>0</v>
      </c>
      <c r="K152" s="72">
        <v>143</v>
      </c>
    </row>
    <row r="153" spans="2:11" ht="13.5" thickBot="1">
      <c r="B153" s="74"/>
      <c r="C153" s="75"/>
      <c r="D153" s="76"/>
      <c r="E153" s="76"/>
      <c r="F153" s="76"/>
      <c r="G153" s="76"/>
      <c r="H153" s="77"/>
      <c r="I153" s="78"/>
      <c r="J153" s="79"/>
      <c r="K153" s="80"/>
    </row>
  </sheetData>
  <sheetProtection/>
  <conditionalFormatting sqref="D10:D152">
    <cfRule type="cellIs" priority="1" dxfId="1" operator="lessThanOrEqual" stopIfTrue="1">
      <formula>$P$1</formula>
    </cfRule>
    <cfRule type="cellIs" priority="2" dxfId="0" operator="between" stopIfTrue="1">
      <formula>$P$1</formula>
      <formula>$P$2</formula>
    </cfRule>
    <cfRule type="cellIs" priority="3" dxfId="3" operator="greaterThanOrEqual" stopIfTrue="1">
      <formula>$P$2</formula>
    </cfRule>
  </conditionalFormatting>
  <conditionalFormatting sqref="E10:E152">
    <cfRule type="cellIs" priority="4" dxfId="1" operator="lessThanOrEqual" stopIfTrue="1">
      <formula>$Q$1</formula>
    </cfRule>
    <cfRule type="cellIs" priority="5" dxfId="0" operator="between" stopIfTrue="1">
      <formula>$Q$1</formula>
      <formula>$Q$2</formula>
    </cfRule>
    <cfRule type="cellIs" priority="6" dxfId="3" operator="greaterThanOrEqual" stopIfTrue="1">
      <formula>$Q$2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4.57421875" style="0" customWidth="1"/>
    <col min="2" max="2" width="26.28125" style="10" customWidth="1"/>
    <col min="3" max="3" width="7.28125" style="48" customWidth="1"/>
    <col min="4" max="6" width="9.140625" style="49" customWidth="1"/>
    <col min="7" max="7" width="2.7109375" style="0" customWidth="1"/>
    <col min="8" max="9" width="9.140625" style="50" customWidth="1"/>
    <col min="10" max="10" width="8.57421875" style="0" customWidth="1"/>
  </cols>
  <sheetData>
    <row r="1" spans="14:17" ht="12.75">
      <c r="N1" s="171">
        <v>5.5</v>
      </c>
      <c r="O1" s="171">
        <v>60</v>
      </c>
      <c r="P1" s="171">
        <v>2.1</v>
      </c>
      <c r="Q1" s="171">
        <v>33</v>
      </c>
    </row>
    <row r="2" spans="2:17" ht="15.75">
      <c r="B2" s="66" t="s">
        <v>270</v>
      </c>
      <c r="N2" s="171">
        <v>7</v>
      </c>
      <c r="O2" s="171">
        <v>75</v>
      </c>
      <c r="P2" s="171">
        <v>4.2</v>
      </c>
      <c r="Q2" s="171">
        <v>52.5</v>
      </c>
    </row>
    <row r="3" spans="14:17" ht="12.75">
      <c r="N3" s="172"/>
      <c r="O3" s="171"/>
      <c r="P3" s="171">
        <f>4*P1</f>
        <v>8.4</v>
      </c>
      <c r="Q3" s="171"/>
    </row>
    <row r="4" ht="12.75"/>
    <row r="5" ht="12.75"/>
    <row r="6" ht="12.75">
      <c r="B6" s="81"/>
    </row>
    <row r="7" ht="12.75"/>
    <row r="8" spans="2:9" s="12" customFormat="1" ht="12.75">
      <c r="B8" s="67" t="s">
        <v>170</v>
      </c>
      <c r="C8" s="63" t="s">
        <v>159</v>
      </c>
      <c r="D8" s="64" t="s">
        <v>2</v>
      </c>
      <c r="E8" s="64" t="s">
        <v>3</v>
      </c>
      <c r="F8" s="64" t="s">
        <v>4</v>
      </c>
      <c r="G8" s="65"/>
      <c r="H8" s="64" t="s">
        <v>158</v>
      </c>
      <c r="I8" s="68" t="s">
        <v>168</v>
      </c>
    </row>
    <row r="9" spans="2:9" s="12" customFormat="1" ht="12.75">
      <c r="B9" s="69"/>
      <c r="C9" s="57"/>
      <c r="D9" s="58"/>
      <c r="E9" s="58"/>
      <c r="F9" s="58"/>
      <c r="G9" s="59"/>
      <c r="H9" s="58"/>
      <c r="I9" s="70"/>
    </row>
    <row r="10" spans="2:9" s="12" customFormat="1" ht="12.75">
      <c r="B10" s="82" t="s">
        <v>243</v>
      </c>
      <c r="C10" s="57"/>
      <c r="D10" s="58"/>
      <c r="E10" s="58"/>
      <c r="F10" s="58"/>
      <c r="G10" s="59"/>
      <c r="H10" s="58"/>
      <c r="I10" s="70"/>
    </row>
    <row r="11" spans="2:9" ht="12.75">
      <c r="B11" s="71" t="s">
        <v>102</v>
      </c>
      <c r="C11" s="61" t="s">
        <v>154</v>
      </c>
      <c r="D11" s="169">
        <v>8.499705795273538</v>
      </c>
      <c r="E11" s="170">
        <v>78.5</v>
      </c>
      <c r="F11" s="170">
        <v>2.27065556546878</v>
      </c>
      <c r="G11" s="52" t="s">
        <v>160</v>
      </c>
      <c r="H11" s="53">
        <v>76.11736216681338</v>
      </c>
      <c r="I11" s="72">
        <v>1</v>
      </c>
    </row>
    <row r="12" spans="2:9" ht="12.75">
      <c r="B12" s="71" t="s">
        <v>88</v>
      </c>
      <c r="C12" s="61" t="s">
        <v>154</v>
      </c>
      <c r="D12" s="169">
        <v>7.5758164448554615</v>
      </c>
      <c r="E12" s="170">
        <v>71.5</v>
      </c>
      <c r="F12" s="170">
        <v>1.48764326092629</v>
      </c>
      <c r="G12" s="52" t="s">
        <v>160</v>
      </c>
      <c r="H12" s="53">
        <v>71.77903615421948</v>
      </c>
      <c r="I12" s="72">
        <v>2</v>
      </c>
    </row>
    <row r="13" spans="2:9" ht="12.75">
      <c r="B13" s="71" t="s">
        <v>66</v>
      </c>
      <c r="C13" s="61" t="s">
        <v>154</v>
      </c>
      <c r="D13" s="169">
        <v>6.72</v>
      </c>
      <c r="E13" s="170">
        <v>72.2</v>
      </c>
      <c r="F13" s="170">
        <v>1.08717654594725</v>
      </c>
      <c r="G13" s="52" t="s">
        <v>160</v>
      </c>
      <c r="H13" s="54">
        <v>70.08582723368518</v>
      </c>
      <c r="I13" s="72">
        <v>3</v>
      </c>
    </row>
    <row r="14" spans="2:9" ht="12.75">
      <c r="B14" s="71" t="s">
        <v>67</v>
      </c>
      <c r="C14" s="61" t="s">
        <v>154</v>
      </c>
      <c r="D14" s="169">
        <v>7.43</v>
      </c>
      <c r="E14" s="170">
        <v>69.7</v>
      </c>
      <c r="F14" s="170">
        <v>1.50556792361487</v>
      </c>
      <c r="G14" s="52" t="s">
        <v>160</v>
      </c>
      <c r="H14" s="53">
        <v>68.37230403214504</v>
      </c>
      <c r="I14" s="72">
        <v>4</v>
      </c>
    </row>
    <row r="15" spans="2:9" ht="12.75">
      <c r="B15" s="71" t="s">
        <v>85</v>
      </c>
      <c r="C15" s="61" t="s">
        <v>155</v>
      </c>
      <c r="D15" s="169">
        <v>7.330203073865145</v>
      </c>
      <c r="E15" s="170">
        <v>72.3</v>
      </c>
      <c r="F15" s="170">
        <v>1.7901333992287</v>
      </c>
      <c r="G15" s="52" t="s">
        <v>160</v>
      </c>
      <c r="H15" s="53">
        <v>66.10261288798142</v>
      </c>
      <c r="I15" s="72">
        <v>6</v>
      </c>
    </row>
    <row r="16" spans="2:9" ht="12.75">
      <c r="B16" s="71" t="s">
        <v>78</v>
      </c>
      <c r="C16" s="61" t="s">
        <v>154</v>
      </c>
      <c r="D16" s="169">
        <v>6.74</v>
      </c>
      <c r="E16" s="170">
        <v>77.7</v>
      </c>
      <c r="F16" s="170">
        <v>1.76194949215222</v>
      </c>
      <c r="G16" s="52" t="s">
        <v>160</v>
      </c>
      <c r="H16" s="53">
        <v>65.67941951115208</v>
      </c>
      <c r="I16" s="72">
        <v>7</v>
      </c>
    </row>
    <row r="17" spans="2:9" ht="12.75">
      <c r="B17" s="71" t="s">
        <v>73</v>
      </c>
      <c r="C17" s="61" t="s">
        <v>154</v>
      </c>
      <c r="D17" s="169">
        <v>6.6804747140875405</v>
      </c>
      <c r="E17" s="170">
        <v>71.3</v>
      </c>
      <c r="F17" s="170">
        <v>1.61853998067054</v>
      </c>
      <c r="G17" s="52" t="s">
        <v>160</v>
      </c>
      <c r="H17" s="54">
        <v>61.45867223986323</v>
      </c>
      <c r="I17" s="72">
        <v>8</v>
      </c>
    </row>
    <row r="18" spans="2:9" ht="12.75">
      <c r="B18" s="71" t="s">
        <v>96</v>
      </c>
      <c r="C18" s="61" t="s">
        <v>155</v>
      </c>
      <c r="D18" s="169">
        <v>7.572798549561427</v>
      </c>
      <c r="E18" s="170">
        <v>71.7</v>
      </c>
      <c r="F18" s="170">
        <v>2.35622697145393</v>
      </c>
      <c r="G18" s="52" t="s">
        <v>160</v>
      </c>
      <c r="H18" s="54">
        <v>61.014498245877895</v>
      </c>
      <c r="I18" s="72">
        <v>9</v>
      </c>
    </row>
    <row r="19" spans="2:9" ht="12.75">
      <c r="B19" s="71" t="s">
        <v>55</v>
      </c>
      <c r="C19" s="61" t="s">
        <v>154</v>
      </c>
      <c r="D19" s="169">
        <v>7.022490954228361</v>
      </c>
      <c r="E19" s="170">
        <v>69.4</v>
      </c>
      <c r="F19" s="170">
        <v>1.77332477631868</v>
      </c>
      <c r="G19" s="52" t="s">
        <v>160</v>
      </c>
      <c r="H19" s="53">
        <v>60.986715135557745</v>
      </c>
      <c r="I19" s="72">
        <v>10</v>
      </c>
    </row>
    <row r="20" spans="2:9" ht="12.75">
      <c r="B20" s="71" t="s">
        <v>57</v>
      </c>
      <c r="C20" s="61" t="s">
        <v>154</v>
      </c>
      <c r="D20" s="169">
        <v>7.090983730502007</v>
      </c>
      <c r="E20" s="170">
        <v>71.9</v>
      </c>
      <c r="F20" s="170">
        <v>2.04950438751595</v>
      </c>
      <c r="G20" s="52" t="s">
        <v>160</v>
      </c>
      <c r="H20" s="53">
        <v>60.541479268870226</v>
      </c>
      <c r="I20" s="72">
        <v>11</v>
      </c>
    </row>
    <row r="21" spans="2:9" ht="12.75">
      <c r="B21" s="71" t="s">
        <v>110</v>
      </c>
      <c r="C21" s="61" t="s">
        <v>155</v>
      </c>
      <c r="D21" s="169">
        <v>7.135461642413579</v>
      </c>
      <c r="E21" s="170">
        <v>74.8</v>
      </c>
      <c r="F21" s="170">
        <v>2.4557103323487</v>
      </c>
      <c r="G21" s="52" t="s">
        <v>160</v>
      </c>
      <c r="H21" s="54">
        <v>58.95021441848581</v>
      </c>
      <c r="I21" s="72">
        <v>15</v>
      </c>
    </row>
    <row r="22" spans="2:9" ht="12.75">
      <c r="B22" s="71" t="s">
        <v>89</v>
      </c>
      <c r="C22" s="61" t="s">
        <v>154</v>
      </c>
      <c r="D22" s="169">
        <v>7.793072393945934</v>
      </c>
      <c r="E22" s="170">
        <v>75.1</v>
      </c>
      <c r="F22" s="170">
        <v>3.19288080546745</v>
      </c>
      <c r="G22" s="52" t="s">
        <v>160</v>
      </c>
      <c r="H22" s="53">
        <v>57.36736687029192</v>
      </c>
      <c r="I22" s="72">
        <v>18</v>
      </c>
    </row>
    <row r="23" spans="2:9" ht="12.75">
      <c r="B23" s="71" t="s">
        <v>99</v>
      </c>
      <c r="C23" s="61" t="s">
        <v>154</v>
      </c>
      <c r="D23" s="169">
        <v>7.715760697898205</v>
      </c>
      <c r="E23" s="170">
        <v>75.6</v>
      </c>
      <c r="F23" s="170">
        <v>3.38161229268085</v>
      </c>
      <c r="G23" s="52" t="s">
        <v>160</v>
      </c>
      <c r="H23" s="53">
        <v>55.57529644494213</v>
      </c>
      <c r="I23" s="72">
        <v>23</v>
      </c>
    </row>
    <row r="24" spans="2:9" ht="12.75">
      <c r="B24" s="71" t="s">
        <v>61</v>
      </c>
      <c r="C24" s="61" t="s">
        <v>155</v>
      </c>
      <c r="D24" s="169">
        <v>6.427398790635994</v>
      </c>
      <c r="E24" s="170">
        <v>74.7</v>
      </c>
      <c r="F24" s="170">
        <v>2.20078263662637</v>
      </c>
      <c r="G24" s="52" t="s">
        <v>160</v>
      </c>
      <c r="H24" s="168">
        <v>55.46141041601036</v>
      </c>
      <c r="I24" s="72">
        <v>25</v>
      </c>
    </row>
    <row r="25" spans="2:9" ht="12.75">
      <c r="B25" s="71" t="s">
        <v>90</v>
      </c>
      <c r="C25" s="61" t="s">
        <v>154</v>
      </c>
      <c r="D25" s="169">
        <v>6.617827071380006</v>
      </c>
      <c r="E25" s="170">
        <v>75.9</v>
      </c>
      <c r="F25" s="170">
        <v>2.55708</v>
      </c>
      <c r="G25" s="52" t="s">
        <v>160</v>
      </c>
      <c r="H25" s="54">
        <v>54.527025046972085</v>
      </c>
      <c r="I25" s="72">
        <v>27</v>
      </c>
    </row>
    <row r="26" spans="2:9" ht="12.75">
      <c r="B26" s="71" t="s">
        <v>77</v>
      </c>
      <c r="C26" s="61" t="s">
        <v>155</v>
      </c>
      <c r="D26" s="169">
        <v>5.898931434844253</v>
      </c>
      <c r="E26" s="170">
        <v>70.7</v>
      </c>
      <c r="F26" s="170">
        <v>1.56709329776479</v>
      </c>
      <c r="G26" s="52" t="s">
        <v>160</v>
      </c>
      <c r="H26" s="54">
        <v>54.37409270234315</v>
      </c>
      <c r="I26" s="72">
        <v>28</v>
      </c>
    </row>
    <row r="27" spans="2:9" ht="12.75">
      <c r="B27" s="71" t="s">
        <v>106</v>
      </c>
      <c r="C27" s="61" t="s">
        <v>154</v>
      </c>
      <c r="D27" s="169">
        <v>6.69473</v>
      </c>
      <c r="E27" s="170">
        <v>69.2</v>
      </c>
      <c r="F27" s="170">
        <v>2.12991541002415</v>
      </c>
      <c r="G27" s="52" t="s">
        <v>160</v>
      </c>
      <c r="H27" s="168">
        <v>54.2058803893924</v>
      </c>
      <c r="I27" s="72">
        <v>30</v>
      </c>
    </row>
    <row r="28" spans="2:9" ht="12.75">
      <c r="B28" s="71" t="s">
        <v>74</v>
      </c>
      <c r="C28" s="61" t="s">
        <v>155</v>
      </c>
      <c r="D28" s="169">
        <v>6.8895</v>
      </c>
      <c r="E28" s="170">
        <v>73.2</v>
      </c>
      <c r="F28" s="170">
        <v>2.8108160810295</v>
      </c>
      <c r="G28" s="52" t="s">
        <v>160</v>
      </c>
      <c r="H28" s="168">
        <v>52.49434349003388</v>
      </c>
      <c r="I28" s="72">
        <v>36</v>
      </c>
    </row>
    <row r="29" spans="2:9" ht="12.75">
      <c r="B29" s="71" t="s">
        <v>34</v>
      </c>
      <c r="C29" s="61" t="s">
        <v>154</v>
      </c>
      <c r="D29" s="169">
        <v>5.18</v>
      </c>
      <c r="E29" s="170">
        <v>59.5</v>
      </c>
      <c r="F29" s="170">
        <v>0.534453123300445</v>
      </c>
      <c r="G29" s="52" t="s">
        <v>160</v>
      </c>
      <c r="H29" s="56">
        <v>50.84340875346735</v>
      </c>
      <c r="I29" s="72">
        <v>42</v>
      </c>
    </row>
    <row r="30" spans="2:9" s="8" customFormat="1" ht="12.75">
      <c r="B30" s="71" t="s">
        <v>104</v>
      </c>
      <c r="C30" s="61" t="s">
        <v>155</v>
      </c>
      <c r="D30" s="169">
        <v>6.288859117768942</v>
      </c>
      <c r="E30" s="170">
        <v>78.3</v>
      </c>
      <c r="F30" s="170">
        <v>3.00125381688929</v>
      </c>
      <c r="G30" s="52" t="s">
        <v>160</v>
      </c>
      <c r="H30" s="54">
        <v>49.72138643581754</v>
      </c>
      <c r="I30" s="72">
        <v>46</v>
      </c>
    </row>
    <row r="31" spans="2:9" ht="12.75">
      <c r="B31" s="71" t="s">
        <v>53</v>
      </c>
      <c r="C31" s="61" t="s">
        <v>155</v>
      </c>
      <c r="D31" s="169">
        <v>6.5042329106493755</v>
      </c>
      <c r="E31" s="170">
        <v>64.7</v>
      </c>
      <c r="F31" s="170">
        <v>2.11796888826992</v>
      </c>
      <c r="G31" s="52" t="s">
        <v>160</v>
      </c>
      <c r="H31" s="168">
        <v>49.34623533449836</v>
      </c>
      <c r="I31" s="72">
        <v>47</v>
      </c>
    </row>
    <row r="32" spans="2:9" ht="12.75">
      <c r="B32" s="71" t="s">
        <v>72</v>
      </c>
      <c r="C32" s="61" t="s">
        <v>155</v>
      </c>
      <c r="D32" s="169">
        <v>6.865628259240952</v>
      </c>
      <c r="E32" s="170">
        <v>71.3</v>
      </c>
      <c r="F32" s="170">
        <v>3.21794893149321</v>
      </c>
      <c r="G32" s="52" t="s">
        <v>160</v>
      </c>
      <c r="H32" s="168">
        <v>47.79994258278289</v>
      </c>
      <c r="I32" s="72">
        <v>55</v>
      </c>
    </row>
    <row r="33" spans="2:9" ht="12.75">
      <c r="B33" s="71" t="s">
        <v>68</v>
      </c>
      <c r="C33" s="61" t="s">
        <v>154</v>
      </c>
      <c r="D33" s="169">
        <v>6.527251884274606</v>
      </c>
      <c r="E33" s="170">
        <v>65.2</v>
      </c>
      <c r="F33" s="170">
        <v>2.63056</v>
      </c>
      <c r="G33" s="52" t="s">
        <v>160</v>
      </c>
      <c r="H33" s="168">
        <v>45.63214575703863</v>
      </c>
      <c r="I33" s="72">
        <v>63</v>
      </c>
    </row>
    <row r="34" spans="2:9" ht="12.75">
      <c r="B34" s="71" t="s">
        <v>97</v>
      </c>
      <c r="C34" s="61" t="s">
        <v>227</v>
      </c>
      <c r="D34" s="169">
        <v>6.751338539491706</v>
      </c>
      <c r="E34" s="170">
        <v>75.9</v>
      </c>
      <c r="F34" s="170">
        <v>5.47747734766321</v>
      </c>
      <c r="G34" s="52" t="s">
        <v>160</v>
      </c>
      <c r="H34" s="55">
        <v>37.24083133192873</v>
      </c>
      <c r="I34" s="72">
        <v>99</v>
      </c>
    </row>
    <row r="35" spans="2:9" ht="12.75">
      <c r="B35" s="71"/>
      <c r="C35" s="61"/>
      <c r="D35"/>
      <c r="E35"/>
      <c r="F35" s="173"/>
      <c r="G35" s="159"/>
      <c r="H35" s="167"/>
      <c r="I35" s="72"/>
    </row>
    <row r="36" spans="2:9" ht="12.75">
      <c r="B36" s="82" t="s">
        <v>244</v>
      </c>
      <c r="C36" s="61"/>
      <c r="D36"/>
      <c r="E36"/>
      <c r="F36" s="173"/>
      <c r="G36" s="159"/>
      <c r="H36" s="167"/>
      <c r="I36" s="72"/>
    </row>
    <row r="37" spans="2:9" ht="12.75">
      <c r="B37" s="71" t="s">
        <v>137</v>
      </c>
      <c r="C37" s="61" t="s">
        <v>230</v>
      </c>
      <c r="D37" s="169">
        <v>7.708609255425327</v>
      </c>
      <c r="E37" s="170">
        <v>79.2</v>
      </c>
      <c r="F37" s="170">
        <v>4.39</v>
      </c>
      <c r="G37" s="52" t="s">
        <v>160</v>
      </c>
      <c r="H37" s="55">
        <v>50.5974485906892</v>
      </c>
      <c r="I37" s="72">
        <v>43</v>
      </c>
    </row>
    <row r="38" spans="2:9" ht="12.75">
      <c r="B38" s="71" t="s">
        <v>116</v>
      </c>
      <c r="C38" s="61" t="s">
        <v>232</v>
      </c>
      <c r="D38" s="169">
        <v>7.084032561811298</v>
      </c>
      <c r="E38" s="170">
        <v>79.1</v>
      </c>
      <c r="F38" s="170">
        <v>3.78735</v>
      </c>
      <c r="G38" s="52" t="s">
        <v>160</v>
      </c>
      <c r="H38" s="53">
        <v>50.35586460873795</v>
      </c>
      <c r="I38" s="72">
        <v>44</v>
      </c>
    </row>
    <row r="39" spans="2:9" ht="12.75">
      <c r="B39" s="71" t="s">
        <v>134</v>
      </c>
      <c r="C39" s="61" t="s">
        <v>230</v>
      </c>
      <c r="D39" s="169">
        <v>7.178185780264298</v>
      </c>
      <c r="E39" s="170">
        <v>79.1</v>
      </c>
      <c r="F39" s="170">
        <v>4.22627761768443</v>
      </c>
      <c r="G39" s="52" t="s">
        <v>160</v>
      </c>
      <c r="H39" s="55">
        <v>48.072183429339056</v>
      </c>
      <c r="I39" s="72">
        <v>51</v>
      </c>
    </row>
    <row r="40" spans="2:9" ht="12.75">
      <c r="B40" s="71" t="s">
        <v>140</v>
      </c>
      <c r="C40" s="61" t="s">
        <v>230</v>
      </c>
      <c r="D40" s="169">
        <v>7.69381</v>
      </c>
      <c r="E40" s="170">
        <v>81.3</v>
      </c>
      <c r="F40" s="170">
        <v>5.00078898370495</v>
      </c>
      <c r="G40" s="52" t="s">
        <v>160</v>
      </c>
      <c r="H40" s="55">
        <v>48.05140348004729</v>
      </c>
      <c r="I40" s="72">
        <v>52</v>
      </c>
    </row>
    <row r="41" spans="2:9" ht="12.75">
      <c r="B41" s="71" t="s">
        <v>128</v>
      </c>
      <c r="C41" s="61" t="s">
        <v>231</v>
      </c>
      <c r="D41" s="169">
        <v>7.853115244037251</v>
      </c>
      <c r="E41" s="170">
        <v>80.5</v>
      </c>
      <c r="F41" s="170">
        <v>5.10049183926539</v>
      </c>
      <c r="G41" s="52" t="s">
        <v>160</v>
      </c>
      <c r="H41" s="55">
        <v>47.99128904405893</v>
      </c>
      <c r="I41" s="72">
        <v>53</v>
      </c>
    </row>
    <row r="42" spans="2:9" ht="12.75">
      <c r="B42" s="71" t="s">
        <v>139</v>
      </c>
      <c r="C42" s="61" t="s">
        <v>230</v>
      </c>
      <c r="D42" s="169">
        <v>7.798998866852166</v>
      </c>
      <c r="E42" s="170">
        <v>79.4</v>
      </c>
      <c r="F42" s="170">
        <v>4.97918399845161</v>
      </c>
      <c r="G42" s="52" t="s">
        <v>160</v>
      </c>
      <c r="H42" s="55">
        <v>47.693302448795016</v>
      </c>
      <c r="I42" s="72">
        <v>57</v>
      </c>
    </row>
    <row r="43" spans="2:9" ht="12.75">
      <c r="B43" s="71" t="s">
        <v>132</v>
      </c>
      <c r="C43" s="61" t="s">
        <v>231</v>
      </c>
      <c r="D43" s="169">
        <v>8.02319574514619</v>
      </c>
      <c r="E43" s="170">
        <v>78.9</v>
      </c>
      <c r="F43" s="170">
        <v>5.24765292428073</v>
      </c>
      <c r="G43" s="52" t="s">
        <v>160</v>
      </c>
      <c r="H43" s="55">
        <v>47.234372850060254</v>
      </c>
      <c r="I43" s="72">
        <v>59</v>
      </c>
    </row>
    <row r="44" spans="2:9" ht="12.75">
      <c r="B44" s="71" t="s">
        <v>120</v>
      </c>
      <c r="C44" s="61" t="s">
        <v>232</v>
      </c>
      <c r="D44" s="169">
        <v>7.1593</v>
      </c>
      <c r="E44" s="170">
        <v>79</v>
      </c>
      <c r="F44" s="170">
        <v>4.50408</v>
      </c>
      <c r="G44" s="52" t="s">
        <v>160</v>
      </c>
      <c r="H44" s="55">
        <v>46.19311966633473</v>
      </c>
      <c r="I44" s="72">
        <v>62</v>
      </c>
    </row>
    <row r="45" spans="2:9" ht="12.75">
      <c r="B45" s="71" t="s">
        <v>136</v>
      </c>
      <c r="C45" s="61" t="s">
        <v>230</v>
      </c>
      <c r="D45" s="169">
        <v>7.612100654782387</v>
      </c>
      <c r="E45" s="170">
        <v>78.8</v>
      </c>
      <c r="F45" s="170">
        <v>5.133126233</v>
      </c>
      <c r="G45" s="52" t="s">
        <v>160</v>
      </c>
      <c r="H45" s="55">
        <v>45.36103564421624</v>
      </c>
      <c r="I45" s="72">
        <v>64</v>
      </c>
    </row>
    <row r="46" spans="2:9" ht="12.75">
      <c r="B46" s="71" t="s">
        <v>129</v>
      </c>
      <c r="C46" s="61" t="s">
        <v>232</v>
      </c>
      <c r="D46" s="169">
        <v>6.9309835015212125</v>
      </c>
      <c r="E46" s="170">
        <v>80.3</v>
      </c>
      <c r="F46" s="170">
        <v>4.76031844999317</v>
      </c>
      <c r="G46" s="52" t="s">
        <v>160</v>
      </c>
      <c r="H46" s="55">
        <v>44.02117247966745</v>
      </c>
      <c r="I46" s="72">
        <v>69</v>
      </c>
    </row>
    <row r="47" spans="2:9" ht="12.75">
      <c r="B47" s="71" t="s">
        <v>133</v>
      </c>
      <c r="C47" s="61" t="s">
        <v>230</v>
      </c>
      <c r="D47" s="169">
        <v>7.0565647980033095</v>
      </c>
      <c r="E47" s="170">
        <v>80.2</v>
      </c>
      <c r="F47" s="170">
        <v>4.92715470412422</v>
      </c>
      <c r="G47" s="52" t="s">
        <v>160</v>
      </c>
      <c r="H47" s="55">
        <v>43.861599861452866</v>
      </c>
      <c r="I47" s="72">
        <v>71</v>
      </c>
    </row>
    <row r="48" spans="2:9" ht="12.75">
      <c r="B48" s="71" t="s">
        <v>130</v>
      </c>
      <c r="C48" s="61" t="s">
        <v>230</v>
      </c>
      <c r="D48" s="169">
        <v>7.417416485195304</v>
      </c>
      <c r="E48" s="170">
        <v>79</v>
      </c>
      <c r="F48" s="170">
        <v>5.32971100646845</v>
      </c>
      <c r="G48" s="52" t="s">
        <v>160</v>
      </c>
      <c r="H48" s="55">
        <v>43.3103833934222</v>
      </c>
      <c r="I48" s="72">
        <v>74</v>
      </c>
    </row>
    <row r="49" spans="2:9" ht="12.75">
      <c r="B49" s="71" t="s">
        <v>124</v>
      </c>
      <c r="C49" s="61" t="s">
        <v>232</v>
      </c>
      <c r="D49" s="169">
        <v>7.602049236047837</v>
      </c>
      <c r="E49" s="170">
        <v>80.5</v>
      </c>
      <c r="F49" s="170">
        <v>5.74056800875704</v>
      </c>
      <c r="G49" s="52" t="s">
        <v>160</v>
      </c>
      <c r="H49" s="55">
        <v>43.18882430608119</v>
      </c>
      <c r="I49" s="72">
        <v>76</v>
      </c>
    </row>
    <row r="50" spans="2:9" ht="12.75">
      <c r="B50" s="71" t="s">
        <v>146</v>
      </c>
      <c r="C50" s="61" t="s">
        <v>230</v>
      </c>
      <c r="D50" s="169">
        <v>8.143995643812413</v>
      </c>
      <c r="E50" s="170">
        <v>78.4</v>
      </c>
      <c r="F50" s="170">
        <v>6.26175555905849</v>
      </c>
      <c r="G50" s="52" t="s">
        <v>160</v>
      </c>
      <c r="H50" s="55">
        <v>42.619435467144704</v>
      </c>
      <c r="I50" s="72">
        <v>78</v>
      </c>
    </row>
    <row r="51" spans="2:9" ht="12.75">
      <c r="B51" s="71" t="s">
        <v>145</v>
      </c>
      <c r="C51" s="61" t="s">
        <v>231</v>
      </c>
      <c r="D51" s="169">
        <v>8.091527712062549</v>
      </c>
      <c r="E51" s="170">
        <v>79.8</v>
      </c>
      <c r="F51" s="170">
        <v>6.91514572304926</v>
      </c>
      <c r="G51" s="52" t="s">
        <v>160</v>
      </c>
      <c r="H51" s="55">
        <v>40.35974345446</v>
      </c>
      <c r="I51" s="72">
        <v>88</v>
      </c>
    </row>
    <row r="52" spans="2:9" ht="12.75">
      <c r="B52" s="71" t="s">
        <v>141</v>
      </c>
      <c r="C52" s="61" t="s">
        <v>229</v>
      </c>
      <c r="D52" s="169">
        <v>7.96670903376711</v>
      </c>
      <c r="E52" s="170">
        <v>80.3</v>
      </c>
      <c r="F52" s="170">
        <v>7.06835500397754</v>
      </c>
      <c r="G52" s="52" t="s">
        <v>160</v>
      </c>
      <c r="H52" s="55">
        <v>39.39857236223493</v>
      </c>
      <c r="I52" s="72">
        <v>89</v>
      </c>
    </row>
    <row r="53" spans="2:9" ht="12.75">
      <c r="B53" s="71" t="s">
        <v>142</v>
      </c>
      <c r="C53" s="61" t="s">
        <v>231</v>
      </c>
      <c r="D53" s="169">
        <v>7.839252158645085</v>
      </c>
      <c r="E53" s="170">
        <v>81.5</v>
      </c>
      <c r="F53" s="170">
        <v>7.39818</v>
      </c>
      <c r="G53" s="52" t="s">
        <v>160</v>
      </c>
      <c r="H53" s="55">
        <v>38.14106403947643</v>
      </c>
      <c r="I53" s="72">
        <v>94</v>
      </c>
    </row>
    <row r="54" spans="2:9" ht="12.75">
      <c r="B54" s="71" t="s">
        <v>122</v>
      </c>
      <c r="C54" s="61" t="s">
        <v>232</v>
      </c>
      <c r="D54" s="169">
        <v>6.83781177124986</v>
      </c>
      <c r="E54" s="170">
        <v>78.9</v>
      </c>
      <c r="F54" s="170">
        <v>5.8596396130842</v>
      </c>
      <c r="G54" s="52" t="s">
        <v>160</v>
      </c>
      <c r="H54" s="55">
        <v>37.583078632973496</v>
      </c>
      <c r="I54" s="72">
        <v>97</v>
      </c>
    </row>
    <row r="55" spans="2:9" ht="12.75">
      <c r="B55" s="71" t="s">
        <v>119</v>
      </c>
      <c r="C55" s="61" t="s">
        <v>232</v>
      </c>
      <c r="D55" s="169">
        <v>5.851040233904655</v>
      </c>
      <c r="E55" s="170">
        <v>77.7</v>
      </c>
      <c r="F55" s="170">
        <v>4.43530846555839</v>
      </c>
      <c r="G55" s="52" t="s">
        <v>160</v>
      </c>
      <c r="H55" s="55">
        <v>37.45840548340554</v>
      </c>
      <c r="I55" s="72">
        <v>98</v>
      </c>
    </row>
    <row r="56" spans="2:9" ht="12.75">
      <c r="B56" s="71" t="s">
        <v>138</v>
      </c>
      <c r="C56" s="61" t="s">
        <v>228</v>
      </c>
      <c r="D56" s="169">
        <v>7.877023817210114</v>
      </c>
      <c r="E56" s="170">
        <v>80.9</v>
      </c>
      <c r="F56" s="170">
        <v>7.80928962908667</v>
      </c>
      <c r="G56" s="52" t="s">
        <v>160</v>
      </c>
      <c r="H56" s="55">
        <v>36.64221136979075</v>
      </c>
      <c r="I56" s="72">
        <v>102</v>
      </c>
    </row>
    <row r="57" spans="2:9" ht="12.75">
      <c r="B57" s="71" t="s">
        <v>126</v>
      </c>
      <c r="C57" s="61" t="s">
        <v>228</v>
      </c>
      <c r="D57" s="169">
        <v>7.811376206879627</v>
      </c>
      <c r="E57" s="170">
        <v>79.8</v>
      </c>
      <c r="F57" s="170">
        <v>7.69607598119842</v>
      </c>
      <c r="G57" s="52" t="s">
        <v>160</v>
      </c>
      <c r="H57" s="55">
        <v>36.20985076707622</v>
      </c>
      <c r="I57" s="72">
        <v>103</v>
      </c>
    </row>
    <row r="58" spans="2:9" ht="12.75">
      <c r="B58" s="71" t="s">
        <v>143</v>
      </c>
      <c r="C58" s="61" t="s">
        <v>231</v>
      </c>
      <c r="D58" s="169">
        <v>8.078795218019144</v>
      </c>
      <c r="E58" s="170">
        <v>77.9</v>
      </c>
      <c r="F58" s="170">
        <v>8.03586701566654</v>
      </c>
      <c r="G58" s="52" t="s">
        <v>160</v>
      </c>
      <c r="H58" s="55">
        <v>35.4675970464689</v>
      </c>
      <c r="I58" s="72">
        <v>105</v>
      </c>
    </row>
    <row r="59" spans="2:9" ht="12.75">
      <c r="B59" s="71" t="s">
        <v>144</v>
      </c>
      <c r="C59" s="61" t="s">
        <v>229</v>
      </c>
      <c r="D59" s="169">
        <v>7.851902691642218</v>
      </c>
      <c r="E59" s="170">
        <v>77.9</v>
      </c>
      <c r="F59" s="170">
        <v>9.42195421259904</v>
      </c>
      <c r="G59" s="52" t="s">
        <v>160</v>
      </c>
      <c r="H59" s="56">
        <v>30.732815368592853</v>
      </c>
      <c r="I59" s="72">
        <v>114</v>
      </c>
    </row>
    <row r="60" spans="2:9" ht="12.75">
      <c r="B60" s="71" t="s">
        <v>147</v>
      </c>
      <c r="C60" s="61" t="s">
        <v>230</v>
      </c>
      <c r="D60" s="169">
        <v>7.663483148899599</v>
      </c>
      <c r="E60" s="170">
        <v>78.4</v>
      </c>
      <c r="F60" s="170">
        <v>10.19218</v>
      </c>
      <c r="G60" s="52" t="s">
        <v>160</v>
      </c>
      <c r="H60" s="56">
        <v>28.471915190194583</v>
      </c>
      <c r="I60" s="72">
        <v>122</v>
      </c>
    </row>
    <row r="61" spans="2:9" ht="12.75">
      <c r="B61" s="71"/>
      <c r="C61" s="61"/>
      <c r="D61"/>
      <c r="E61"/>
      <c r="F61"/>
      <c r="H61"/>
      <c r="I61" s="72"/>
    </row>
    <row r="62" spans="2:9" ht="12.75">
      <c r="B62" s="82" t="s">
        <v>245</v>
      </c>
      <c r="C62" s="61"/>
      <c r="D62"/>
      <c r="E62"/>
      <c r="F62"/>
      <c r="H62"/>
      <c r="I62" s="72"/>
    </row>
    <row r="63" spans="2:9" ht="12.75">
      <c r="B63" s="71" t="s">
        <v>64</v>
      </c>
      <c r="C63" s="61" t="s">
        <v>233</v>
      </c>
      <c r="D63" s="169">
        <v>6.675686387581435</v>
      </c>
      <c r="E63" s="170">
        <v>70.7</v>
      </c>
      <c r="F63" s="170">
        <v>1.66610177957835</v>
      </c>
      <c r="G63" s="52" t="s">
        <v>160</v>
      </c>
      <c r="H63" s="54">
        <v>60.32131662545697</v>
      </c>
      <c r="I63" s="72">
        <v>12</v>
      </c>
    </row>
    <row r="64" spans="2:9" ht="12.75">
      <c r="B64" s="71" t="s">
        <v>111</v>
      </c>
      <c r="C64" s="61" t="s">
        <v>234</v>
      </c>
      <c r="D64" s="169">
        <v>7.704506052878659</v>
      </c>
      <c r="E64" s="170">
        <v>72.2</v>
      </c>
      <c r="F64" s="170">
        <v>2.62460091678228</v>
      </c>
      <c r="G64" s="52" t="s">
        <v>160</v>
      </c>
      <c r="H64" s="54">
        <v>59.70453027128387</v>
      </c>
      <c r="I64" s="72">
        <v>13</v>
      </c>
    </row>
    <row r="65" spans="2:9" ht="12.75">
      <c r="B65" s="71" t="s">
        <v>65</v>
      </c>
      <c r="C65" s="61" t="s">
        <v>233</v>
      </c>
      <c r="D65" s="169">
        <v>5.63455</v>
      </c>
      <c r="E65" s="170">
        <v>70.4</v>
      </c>
      <c r="F65" s="170">
        <v>1.13006366765756</v>
      </c>
      <c r="G65" s="52" t="s">
        <v>160</v>
      </c>
      <c r="H65" s="54">
        <v>56.75259575047146</v>
      </c>
      <c r="I65" s="72">
        <v>21</v>
      </c>
    </row>
    <row r="66" spans="2:9" ht="12.75">
      <c r="B66" s="71" t="s">
        <v>69</v>
      </c>
      <c r="C66" s="61" t="s">
        <v>234</v>
      </c>
      <c r="D66" s="169">
        <v>5.987539697458501</v>
      </c>
      <c r="E66" s="170">
        <v>71.9</v>
      </c>
      <c r="F66" s="170">
        <v>1.70612663146019</v>
      </c>
      <c r="G66" s="52" t="s">
        <v>160</v>
      </c>
      <c r="H66" s="54">
        <v>54.58668371152978</v>
      </c>
      <c r="I66" s="72">
        <v>26</v>
      </c>
    </row>
    <row r="67" spans="2:9" ht="12.75">
      <c r="B67" s="71" t="s">
        <v>92</v>
      </c>
      <c r="C67" s="61" t="s">
        <v>233</v>
      </c>
      <c r="D67" s="169">
        <v>5.892644440692371</v>
      </c>
      <c r="E67" s="170">
        <v>73.5</v>
      </c>
      <c r="F67" s="170">
        <v>1.76281857855935</v>
      </c>
      <c r="G67" s="52" t="s">
        <v>160</v>
      </c>
      <c r="H67" s="54">
        <v>54.309056083707716</v>
      </c>
      <c r="I67" s="72">
        <v>29</v>
      </c>
    </row>
    <row r="68" spans="2:9" ht="12.75">
      <c r="B68" s="71" t="s">
        <v>59</v>
      </c>
      <c r="C68" s="61" t="s">
        <v>234</v>
      </c>
      <c r="D68" s="169">
        <v>5.903074150034324</v>
      </c>
      <c r="E68" s="170">
        <v>73.6</v>
      </c>
      <c r="F68" s="170">
        <v>2.07810483595324</v>
      </c>
      <c r="G68" s="52" t="s">
        <v>160</v>
      </c>
      <c r="H68" s="54">
        <v>51.31954557036248</v>
      </c>
      <c r="I68" s="72">
        <v>38</v>
      </c>
    </row>
    <row r="69" spans="2:9" ht="12.75">
      <c r="B69" s="71" t="s">
        <v>82</v>
      </c>
      <c r="C69" s="61" t="s">
        <v>233</v>
      </c>
      <c r="D69" s="169">
        <v>5.588105814542253</v>
      </c>
      <c r="E69" s="170">
        <v>71.7</v>
      </c>
      <c r="F69" s="170">
        <v>1.66440846108034</v>
      </c>
      <c r="G69" s="52" t="s">
        <v>160</v>
      </c>
      <c r="H69" s="54">
        <v>51.22543382712441</v>
      </c>
      <c r="I69" s="72">
        <v>40</v>
      </c>
    </row>
    <row r="70" spans="2:9" ht="12.75">
      <c r="B70" s="71" t="s">
        <v>16</v>
      </c>
      <c r="C70" s="61" t="s">
        <v>234</v>
      </c>
      <c r="D70" s="169">
        <v>5.2</v>
      </c>
      <c r="E70" s="170">
        <v>61.5</v>
      </c>
      <c r="F70" s="170">
        <v>0.912416309599909</v>
      </c>
      <c r="G70" s="52" t="s">
        <v>160</v>
      </c>
      <c r="H70" s="55">
        <v>48.086213665731336</v>
      </c>
      <c r="I70" s="72">
        <v>50</v>
      </c>
    </row>
    <row r="71" spans="2:9" ht="12.75">
      <c r="B71" s="71" t="s">
        <v>49</v>
      </c>
      <c r="C71" s="61" t="s">
        <v>234</v>
      </c>
      <c r="D71" s="169">
        <v>4.954799059142611</v>
      </c>
      <c r="E71" s="170">
        <v>72.9</v>
      </c>
      <c r="F71" s="170">
        <v>1.50105</v>
      </c>
      <c r="G71" s="52" t="s">
        <v>160</v>
      </c>
      <c r="H71" s="55">
        <v>47.732678692535046</v>
      </c>
      <c r="I71" s="72">
        <v>56</v>
      </c>
    </row>
    <row r="72" spans="2:9" ht="12.75">
      <c r="B72" s="71" t="s">
        <v>123</v>
      </c>
      <c r="C72" s="61" t="s">
        <v>234</v>
      </c>
      <c r="D72" s="169">
        <v>7.078233648303083</v>
      </c>
      <c r="E72" s="170">
        <v>80.3</v>
      </c>
      <c r="F72" s="170">
        <v>4.8457088923282</v>
      </c>
      <c r="G72" s="52" t="s">
        <v>160</v>
      </c>
      <c r="H72" s="55">
        <v>44.48847651800005</v>
      </c>
      <c r="I72" s="72">
        <v>67</v>
      </c>
    </row>
    <row r="73" spans="2:9" ht="12.75">
      <c r="B73" s="71" t="s">
        <v>225</v>
      </c>
      <c r="C73" s="61" t="s">
        <v>234</v>
      </c>
      <c r="D73" s="169">
        <v>5.354324803331339</v>
      </c>
      <c r="E73" s="170">
        <v>57.7</v>
      </c>
      <c r="F73" s="170">
        <v>1.3</v>
      </c>
      <c r="G73" s="52" t="s">
        <v>160</v>
      </c>
      <c r="H73" s="56">
        <v>42.588686561639946</v>
      </c>
      <c r="I73" s="72">
        <v>79</v>
      </c>
    </row>
    <row r="74" spans="2:9" ht="12.75">
      <c r="B74" s="71" t="s">
        <v>91</v>
      </c>
      <c r="C74" s="61" t="s">
        <v>234</v>
      </c>
      <c r="D74" s="169">
        <v>5.633580477129425</v>
      </c>
      <c r="E74" s="170">
        <v>70.2</v>
      </c>
      <c r="F74" s="170">
        <v>2.67609311121172</v>
      </c>
      <c r="G74" s="52" t="s">
        <v>160</v>
      </c>
      <c r="H74" s="168">
        <v>42.08477326155242</v>
      </c>
      <c r="I74" s="72">
        <v>81</v>
      </c>
    </row>
    <row r="75" spans="2:9" ht="12.75">
      <c r="B75" s="71" t="s">
        <v>86</v>
      </c>
      <c r="C75" s="61" t="s">
        <v>234</v>
      </c>
      <c r="D75" s="169">
        <v>5.5214462754806775</v>
      </c>
      <c r="E75" s="170">
        <v>71.4</v>
      </c>
      <c r="F75" s="170">
        <v>2.71272240629897</v>
      </c>
      <c r="G75" s="52" t="s">
        <v>160</v>
      </c>
      <c r="H75" s="168">
        <v>41.69904577275087</v>
      </c>
      <c r="I75" s="72">
        <v>83</v>
      </c>
    </row>
    <row r="76" spans="2:9" ht="12.75">
      <c r="B76" s="71" t="s">
        <v>76</v>
      </c>
      <c r="C76" s="61" t="s">
        <v>234</v>
      </c>
      <c r="D76" s="169">
        <v>4.708490178355183</v>
      </c>
      <c r="E76" s="170">
        <v>71.5</v>
      </c>
      <c r="F76" s="170">
        <v>3.08347709470406</v>
      </c>
      <c r="G76" s="52" t="s">
        <v>160</v>
      </c>
      <c r="H76" s="55">
        <v>33.55970191438022</v>
      </c>
      <c r="I76" s="72">
        <v>110</v>
      </c>
    </row>
    <row r="77" spans="2:9" ht="12.75">
      <c r="B77" s="71" t="s">
        <v>125</v>
      </c>
      <c r="C77" s="61" t="s">
        <v>234</v>
      </c>
      <c r="D77" s="169">
        <v>7.18</v>
      </c>
      <c r="E77" s="170">
        <v>78.3</v>
      </c>
      <c r="F77" s="170">
        <v>9.45967274125613</v>
      </c>
      <c r="G77" s="52" t="s">
        <v>160</v>
      </c>
      <c r="H77" s="56">
        <v>28.1641284131811</v>
      </c>
      <c r="I77" s="72">
        <v>123</v>
      </c>
    </row>
    <row r="78" spans="2:9" ht="12.75">
      <c r="B78" s="71" t="s">
        <v>118</v>
      </c>
      <c r="C78" s="61" t="s">
        <v>234</v>
      </c>
      <c r="D78" s="169">
        <v>6.67</v>
      </c>
      <c r="E78" s="170">
        <v>77.3</v>
      </c>
      <c r="F78" s="170">
        <v>8.88721847617191</v>
      </c>
      <c r="G78" s="52" t="s">
        <v>160</v>
      </c>
      <c r="H78" s="56">
        <v>27.03696357387081</v>
      </c>
      <c r="I78" s="72">
        <v>128</v>
      </c>
    </row>
    <row r="79" spans="2:9" ht="12.75">
      <c r="B79" s="71"/>
      <c r="C79" s="61"/>
      <c r="D79"/>
      <c r="E79"/>
      <c r="F79"/>
      <c r="H79"/>
      <c r="I79" s="72"/>
    </row>
    <row r="80" spans="2:9" ht="12.75">
      <c r="B80" s="82" t="s">
        <v>246</v>
      </c>
      <c r="C80" s="61"/>
      <c r="D80"/>
      <c r="E80"/>
      <c r="F80"/>
      <c r="H80"/>
      <c r="I80" s="72"/>
    </row>
    <row r="81" spans="2:9" ht="12.75">
      <c r="B81" s="71" t="s">
        <v>44</v>
      </c>
      <c r="C81" s="61" t="s">
        <v>236</v>
      </c>
      <c r="D81" s="169">
        <v>5.659464334915794</v>
      </c>
      <c r="E81" s="170">
        <v>53.9</v>
      </c>
      <c r="F81" s="170">
        <v>1.4851699999999999</v>
      </c>
      <c r="G81" s="52" t="s">
        <v>160</v>
      </c>
      <c r="H81" s="55">
        <v>40.44342706307227</v>
      </c>
      <c r="I81" s="72">
        <v>87</v>
      </c>
    </row>
    <row r="82" spans="2:9" ht="12.75">
      <c r="B82" s="71" t="s">
        <v>38</v>
      </c>
      <c r="C82" s="61" t="s">
        <v>237</v>
      </c>
      <c r="D82" s="169">
        <v>4.951906940601439</v>
      </c>
      <c r="E82" s="170">
        <v>63.2</v>
      </c>
      <c r="F82" s="170">
        <v>1.90137400910503</v>
      </c>
      <c r="G82" s="52" t="s">
        <v>160</v>
      </c>
      <c r="H82" s="55">
        <v>38.209362746112944</v>
      </c>
      <c r="I82" s="72">
        <v>93</v>
      </c>
    </row>
    <row r="83" spans="2:9" ht="12.75">
      <c r="B83" s="71" t="s">
        <v>32</v>
      </c>
      <c r="C83" s="61" t="s">
        <v>237</v>
      </c>
      <c r="D83" s="169">
        <v>4.482486755236281</v>
      </c>
      <c r="E83" s="170">
        <v>62.3</v>
      </c>
      <c r="F83" s="170">
        <v>1.35741632385821</v>
      </c>
      <c r="G83" s="52" t="s">
        <v>160</v>
      </c>
      <c r="H83" s="55">
        <v>38.027724621274594</v>
      </c>
      <c r="I83" s="72">
        <v>96</v>
      </c>
    </row>
    <row r="84" spans="2:9" ht="12.75">
      <c r="B84" s="71" t="s">
        <v>48</v>
      </c>
      <c r="C84" s="61" t="s">
        <v>237</v>
      </c>
      <c r="D84" s="169">
        <v>4.735096761618158</v>
      </c>
      <c r="E84" s="170">
        <v>59.1</v>
      </c>
      <c r="F84" s="170">
        <v>1.48572189307791</v>
      </c>
      <c r="G84" s="52" t="s">
        <v>160</v>
      </c>
      <c r="H84" s="56">
        <v>37.09801826157607</v>
      </c>
      <c r="I84" s="72">
        <v>100</v>
      </c>
    </row>
    <row r="85" spans="2:9" ht="12.75">
      <c r="B85" s="71" t="s">
        <v>8</v>
      </c>
      <c r="C85" s="61" t="s">
        <v>235</v>
      </c>
      <c r="D85" s="169">
        <v>4.44</v>
      </c>
      <c r="E85" s="170">
        <v>46.3</v>
      </c>
      <c r="F85" s="170">
        <v>0.471293215971802</v>
      </c>
      <c r="G85" s="52" t="s">
        <v>160</v>
      </c>
      <c r="H85" s="56">
        <v>34.471205821805306</v>
      </c>
      <c r="I85" s="72">
        <v>107</v>
      </c>
    </row>
    <row r="86" spans="2:9" ht="12.75">
      <c r="B86" s="71" t="s">
        <v>26</v>
      </c>
      <c r="C86" s="61" t="s">
        <v>236</v>
      </c>
      <c r="D86" s="169">
        <v>5.357192875238432</v>
      </c>
      <c r="E86" s="170">
        <v>50.4</v>
      </c>
      <c r="F86" s="170">
        <v>1.70148560323602</v>
      </c>
      <c r="G86" s="52" t="s">
        <v>160</v>
      </c>
      <c r="H86" s="56">
        <v>34.266947388468786</v>
      </c>
      <c r="I86" s="72">
        <v>109</v>
      </c>
    </row>
    <row r="87" spans="2:9" ht="12.75">
      <c r="B87" s="71" t="s">
        <v>17</v>
      </c>
      <c r="C87" s="61" t="s">
        <v>235</v>
      </c>
      <c r="D87" s="169">
        <v>3.649253464408505</v>
      </c>
      <c r="E87" s="170">
        <v>54</v>
      </c>
      <c r="F87" s="170">
        <v>0.543178620773502</v>
      </c>
      <c r="G87" s="52" t="s">
        <v>160</v>
      </c>
      <c r="H87" s="56">
        <v>32.43495533597807</v>
      </c>
      <c r="I87" s="72">
        <v>112</v>
      </c>
    </row>
    <row r="88" spans="2:9" ht="12.75">
      <c r="B88" s="71" t="s">
        <v>13</v>
      </c>
      <c r="C88" s="61" t="s">
        <v>235</v>
      </c>
      <c r="D88" s="169">
        <v>3.733501480796564</v>
      </c>
      <c r="E88" s="170">
        <v>58.4</v>
      </c>
      <c r="F88" s="170">
        <v>1.08128217432025</v>
      </c>
      <c r="G88" s="52" t="s">
        <v>160</v>
      </c>
      <c r="H88" s="56">
        <v>31.53763757945661</v>
      </c>
      <c r="I88" s="72">
        <v>113</v>
      </c>
    </row>
    <row r="89" spans="2:9" ht="12.75">
      <c r="B89" s="71" t="s">
        <v>20</v>
      </c>
      <c r="C89" s="61" t="s">
        <v>237</v>
      </c>
      <c r="D89" s="169">
        <v>4.776269154715778</v>
      </c>
      <c r="E89" s="170">
        <v>46.5</v>
      </c>
      <c r="F89" s="170">
        <v>1.34163828465234</v>
      </c>
      <c r="G89" s="52" t="s">
        <v>160</v>
      </c>
      <c r="H89" s="56">
        <v>30.345241755950507</v>
      </c>
      <c r="I89" s="72">
        <v>115</v>
      </c>
    </row>
    <row r="90" spans="2:9" ht="12.75">
      <c r="B90" s="71" t="s">
        <v>46</v>
      </c>
      <c r="C90" s="61" t="s">
        <v>237</v>
      </c>
      <c r="D90" s="169">
        <v>3.98</v>
      </c>
      <c r="E90" s="170">
        <v>54.8</v>
      </c>
      <c r="F90" s="170">
        <v>1.27135184472036</v>
      </c>
      <c r="G90" s="52" t="s">
        <v>160</v>
      </c>
      <c r="H90" s="56">
        <v>30.25217378627419</v>
      </c>
      <c r="I90" s="72">
        <v>116</v>
      </c>
    </row>
    <row r="91" spans="2:9" ht="12.75">
      <c r="B91" s="71" t="s">
        <v>29</v>
      </c>
      <c r="C91" s="61" t="s">
        <v>236</v>
      </c>
      <c r="D91" s="169">
        <v>4.480019067852941</v>
      </c>
      <c r="E91" s="170">
        <v>49.7</v>
      </c>
      <c r="F91" s="170">
        <v>1.37496031763946</v>
      </c>
      <c r="G91" s="52" t="s">
        <v>160</v>
      </c>
      <c r="H91" s="56">
        <v>30.20763632988758</v>
      </c>
      <c r="I91" s="72">
        <v>117</v>
      </c>
    </row>
    <row r="92" spans="2:9" ht="12.75">
      <c r="B92" s="71" t="s">
        <v>105</v>
      </c>
      <c r="C92" s="61" t="s">
        <v>235</v>
      </c>
      <c r="D92" s="169">
        <v>4.951472421709353</v>
      </c>
      <c r="E92" s="170">
        <v>50.8</v>
      </c>
      <c r="F92" s="170">
        <v>2.0815112707477</v>
      </c>
      <c r="G92" s="52" t="s">
        <v>160</v>
      </c>
      <c r="H92" s="56">
        <v>29.692910806333934</v>
      </c>
      <c r="I92" s="72">
        <v>118</v>
      </c>
    </row>
    <row r="93" spans="2:9" ht="12.75">
      <c r="B93" s="71" t="s">
        <v>27</v>
      </c>
      <c r="C93" s="61" t="s">
        <v>236</v>
      </c>
      <c r="D93" s="169">
        <v>4.231771731627127</v>
      </c>
      <c r="E93" s="170">
        <v>45.2</v>
      </c>
      <c r="F93" s="170">
        <v>0.793114393543085</v>
      </c>
      <c r="G93" s="52" t="s">
        <v>160</v>
      </c>
      <c r="H93" s="56">
        <v>29.587481839755764</v>
      </c>
      <c r="I93" s="72">
        <v>119</v>
      </c>
    </row>
    <row r="94" spans="2:9" ht="12.75">
      <c r="B94" s="71" t="s">
        <v>11</v>
      </c>
      <c r="C94" s="61" t="s">
        <v>235</v>
      </c>
      <c r="D94" s="169">
        <v>3.92</v>
      </c>
      <c r="E94" s="170">
        <v>45.8</v>
      </c>
      <c r="F94" s="170">
        <v>0.611757528996488</v>
      </c>
      <c r="G94" s="52" t="s">
        <v>160</v>
      </c>
      <c r="H94" s="56">
        <v>29.040167168064748</v>
      </c>
      <c r="I94" s="72">
        <v>120</v>
      </c>
    </row>
    <row r="95" spans="2:9" ht="12.75">
      <c r="B95" s="71" t="s">
        <v>41</v>
      </c>
      <c r="C95" s="61" t="s">
        <v>236</v>
      </c>
      <c r="D95" s="169">
        <v>4.49</v>
      </c>
      <c r="E95" s="170">
        <v>57.4</v>
      </c>
      <c r="F95" s="170">
        <v>2.43853903270531</v>
      </c>
      <c r="G95" s="52" t="s">
        <v>160</v>
      </c>
      <c r="H95" s="56">
        <v>28.549897323195143</v>
      </c>
      <c r="I95" s="72">
        <v>121</v>
      </c>
    </row>
    <row r="96" spans="2:9" ht="12.75">
      <c r="B96" s="71" t="s">
        <v>12</v>
      </c>
      <c r="C96" s="61" t="s">
        <v>236</v>
      </c>
      <c r="D96" s="169">
        <v>3.978806777472894</v>
      </c>
      <c r="E96" s="170">
        <v>51.8</v>
      </c>
      <c r="F96" s="170">
        <v>1.35189288013713</v>
      </c>
      <c r="G96" s="52" t="s">
        <v>160</v>
      </c>
      <c r="H96" s="56">
        <v>28.09861340711243</v>
      </c>
      <c r="I96" s="72">
        <v>124</v>
      </c>
    </row>
    <row r="97" spans="2:9" ht="12.75">
      <c r="B97" s="71" t="s">
        <v>19</v>
      </c>
      <c r="C97" s="61" t="s">
        <v>236</v>
      </c>
      <c r="D97" s="169">
        <v>3.672734949900796</v>
      </c>
      <c r="E97" s="170">
        <v>52.1</v>
      </c>
      <c r="F97" s="170">
        <v>1.06682906367162</v>
      </c>
      <c r="G97" s="52" t="s">
        <v>160</v>
      </c>
      <c r="H97" s="56">
        <v>27.767930540435</v>
      </c>
      <c r="I97" s="72">
        <v>125</v>
      </c>
    </row>
    <row r="98" spans="2:9" ht="12.75">
      <c r="B98" s="71" t="s">
        <v>47</v>
      </c>
      <c r="C98" s="61" t="s">
        <v>237</v>
      </c>
      <c r="D98" s="169">
        <v>3.93814135997687</v>
      </c>
      <c r="E98" s="170">
        <v>49.8</v>
      </c>
      <c r="F98" s="170">
        <v>1.26799984238062</v>
      </c>
      <c r="G98" s="52" t="s">
        <v>160</v>
      </c>
      <c r="H98" s="56">
        <v>27.22251018880648</v>
      </c>
      <c r="I98" s="72">
        <v>126</v>
      </c>
    </row>
    <row r="99" spans="2:9" ht="12.75">
      <c r="B99" s="71" t="s">
        <v>15</v>
      </c>
      <c r="C99" s="61" t="s">
        <v>235</v>
      </c>
      <c r="D99" s="169">
        <v>4.314585362164207</v>
      </c>
      <c r="E99" s="170">
        <v>40.5</v>
      </c>
      <c r="F99" s="170">
        <v>0.770187568784668</v>
      </c>
      <c r="G99" s="52" t="s">
        <v>160</v>
      </c>
      <c r="H99" s="56">
        <v>27.179824341354283</v>
      </c>
      <c r="I99" s="72">
        <v>127</v>
      </c>
    </row>
    <row r="100" spans="2:9" ht="12.75">
      <c r="B100" s="71" t="s">
        <v>14</v>
      </c>
      <c r="C100" s="61" t="s">
        <v>237</v>
      </c>
      <c r="D100" s="169">
        <v>3.754709222793746</v>
      </c>
      <c r="E100" s="170">
        <v>55.8</v>
      </c>
      <c r="F100" s="170">
        <v>1.63566204507672</v>
      </c>
      <c r="G100" s="52" t="s">
        <v>160</v>
      </c>
      <c r="H100" s="56">
        <v>26.94047249099398</v>
      </c>
      <c r="I100" s="72">
        <v>129</v>
      </c>
    </row>
    <row r="101" spans="2:9" ht="12.75">
      <c r="B101" s="71" t="s">
        <v>50</v>
      </c>
      <c r="C101" s="61" t="s">
        <v>235</v>
      </c>
      <c r="D101" s="169">
        <v>4.266095355185332</v>
      </c>
      <c r="E101" s="170">
        <v>41.7</v>
      </c>
      <c r="F101" s="170">
        <v>0.908230704428091</v>
      </c>
      <c r="G101" s="52" t="s">
        <v>160</v>
      </c>
      <c r="H101" s="56">
        <v>26.77531592098588</v>
      </c>
      <c r="I101" s="72">
        <v>130</v>
      </c>
    </row>
    <row r="102" spans="2:9" ht="12.75">
      <c r="B102" s="71" t="s">
        <v>18</v>
      </c>
      <c r="C102" s="61" t="s">
        <v>237</v>
      </c>
      <c r="D102" s="169">
        <v>3.762327587591211</v>
      </c>
      <c r="E102" s="170">
        <v>53.1</v>
      </c>
      <c r="F102" s="170">
        <v>1.6197778917319</v>
      </c>
      <c r="G102" s="52" t="s">
        <v>160</v>
      </c>
      <c r="H102" s="56">
        <v>25.770890905369633</v>
      </c>
      <c r="I102" s="72">
        <v>132</v>
      </c>
    </row>
    <row r="103" spans="2:9" ht="12.75">
      <c r="B103" s="71" t="s">
        <v>24</v>
      </c>
      <c r="C103" s="61" t="s">
        <v>235</v>
      </c>
      <c r="D103" s="169">
        <v>3.8419719765679</v>
      </c>
      <c r="E103" s="170">
        <v>42.8</v>
      </c>
      <c r="F103" s="170">
        <v>0.932250799996343</v>
      </c>
      <c r="G103" s="52" t="s">
        <v>160</v>
      </c>
      <c r="H103" s="56">
        <v>24.610909677822963</v>
      </c>
      <c r="I103" s="72">
        <v>133</v>
      </c>
    </row>
    <row r="104" spans="2:9" ht="12.75">
      <c r="B104" s="71" t="s">
        <v>23</v>
      </c>
      <c r="C104" s="61" t="s">
        <v>237</v>
      </c>
      <c r="D104" s="169">
        <v>3.017502610506467</v>
      </c>
      <c r="E104" s="170">
        <v>55.4</v>
      </c>
      <c r="F104" s="170">
        <v>1.00879243748501</v>
      </c>
      <c r="G104" s="52" t="s">
        <v>160</v>
      </c>
      <c r="H104" s="56">
        <v>24.58144660466762</v>
      </c>
      <c r="I104" s="72">
        <v>134</v>
      </c>
    </row>
    <row r="105" spans="2:9" ht="12.75">
      <c r="B105" s="71" t="s">
        <v>33</v>
      </c>
      <c r="C105" s="61" t="s">
        <v>237</v>
      </c>
      <c r="D105" s="169">
        <v>2.621842373130571</v>
      </c>
      <c r="E105" s="170">
        <v>57.8</v>
      </c>
      <c r="F105" s="170">
        <v>0.82133150097526</v>
      </c>
      <c r="G105" s="52" t="s">
        <v>160</v>
      </c>
      <c r="H105" s="56">
        <v>23.283041190540494</v>
      </c>
      <c r="I105" s="72">
        <v>135</v>
      </c>
    </row>
    <row r="106" spans="2:9" ht="12.75">
      <c r="B106" s="71" t="s">
        <v>7</v>
      </c>
      <c r="C106" s="61" t="s">
        <v>237</v>
      </c>
      <c r="D106" s="169">
        <v>3.5514148550454516</v>
      </c>
      <c r="E106" s="170">
        <v>41.8</v>
      </c>
      <c r="F106" s="170">
        <v>0.772031496430992</v>
      </c>
      <c r="G106" s="52" t="s">
        <v>160</v>
      </c>
      <c r="H106" s="56">
        <v>23.08002677241313</v>
      </c>
      <c r="I106" s="72">
        <v>136</v>
      </c>
    </row>
    <row r="107" spans="2:9" ht="12.75">
      <c r="B107" s="71" t="s">
        <v>21</v>
      </c>
      <c r="C107" s="61" t="s">
        <v>235</v>
      </c>
      <c r="D107" s="169">
        <v>4.03</v>
      </c>
      <c r="E107" s="170">
        <v>43.7</v>
      </c>
      <c r="F107" s="170">
        <v>1.5845453747582</v>
      </c>
      <c r="G107" s="52" t="s">
        <v>160</v>
      </c>
      <c r="H107" s="56">
        <v>22.879660355804383</v>
      </c>
      <c r="I107" s="72">
        <v>137</v>
      </c>
    </row>
    <row r="108" spans="2:9" ht="12.75">
      <c r="B108" s="71" t="s">
        <v>25</v>
      </c>
      <c r="C108" s="61" t="s">
        <v>237</v>
      </c>
      <c r="D108" s="169">
        <v>3.6395054665902085</v>
      </c>
      <c r="E108" s="170">
        <v>51.4</v>
      </c>
      <c r="F108" s="170">
        <v>2.00465719935048</v>
      </c>
      <c r="G108" s="52" t="s">
        <v>160</v>
      </c>
      <c r="H108" s="56">
        <v>22.399582282283387</v>
      </c>
      <c r="I108" s="72">
        <v>138</v>
      </c>
    </row>
    <row r="109" spans="2:9" ht="12.75">
      <c r="B109" s="71" t="s">
        <v>10</v>
      </c>
      <c r="C109" s="61" t="s">
        <v>236</v>
      </c>
      <c r="D109" s="169">
        <v>2.941713843421881</v>
      </c>
      <c r="E109" s="170">
        <v>48.5</v>
      </c>
      <c r="F109" s="170">
        <v>0.836279879410968</v>
      </c>
      <c r="G109" s="52" t="s">
        <v>160</v>
      </c>
      <c r="H109" s="56">
        <v>21.84222638732446</v>
      </c>
      <c r="I109" s="72">
        <v>139</v>
      </c>
    </row>
    <row r="110" spans="2:9" ht="12.75">
      <c r="B110" s="71" t="s">
        <v>83</v>
      </c>
      <c r="C110" s="61" t="s">
        <v>235</v>
      </c>
      <c r="D110" s="169">
        <v>4.5</v>
      </c>
      <c r="E110" s="170">
        <v>51.6</v>
      </c>
      <c r="F110" s="170">
        <v>3.70735294726945</v>
      </c>
      <c r="G110" s="52" t="s">
        <v>160</v>
      </c>
      <c r="H110" s="56">
        <v>21.103029920462983</v>
      </c>
      <c r="I110" s="72">
        <v>140</v>
      </c>
    </row>
    <row r="111" spans="2:9" ht="12.75">
      <c r="B111" s="71" t="s">
        <v>98</v>
      </c>
      <c r="C111" s="61" t="s">
        <v>235</v>
      </c>
      <c r="D111" s="169">
        <v>4.700453728861374</v>
      </c>
      <c r="E111" s="170">
        <v>48.1</v>
      </c>
      <c r="F111" s="170">
        <v>3.60457525318105</v>
      </c>
      <c r="G111" s="52" t="s">
        <v>160</v>
      </c>
      <c r="H111" s="56">
        <v>20.85121297058517</v>
      </c>
      <c r="I111" s="72">
        <v>141</v>
      </c>
    </row>
    <row r="112" spans="2:9" ht="12.75">
      <c r="B112" s="71" t="s">
        <v>9</v>
      </c>
      <c r="C112" s="61" t="s">
        <v>236</v>
      </c>
      <c r="D112" s="169">
        <v>2.446216024716058</v>
      </c>
      <c r="E112" s="170">
        <v>51</v>
      </c>
      <c r="F112" s="170">
        <v>1.14476922993694</v>
      </c>
      <c r="G112" s="52" t="s">
        <v>160</v>
      </c>
      <c r="H112" s="56">
        <v>17.790910246872063</v>
      </c>
      <c r="I112" s="72">
        <v>142</v>
      </c>
    </row>
    <row r="113" spans="2:9" ht="12.75">
      <c r="B113" s="71" t="s">
        <v>51</v>
      </c>
      <c r="C113" s="61" t="s">
        <v>235</v>
      </c>
      <c r="D113" s="169">
        <v>2.827072887686381</v>
      </c>
      <c r="E113" s="170">
        <v>40.9</v>
      </c>
      <c r="F113" s="170">
        <v>1.11799547965919</v>
      </c>
      <c r="G113" s="52" t="s">
        <v>160</v>
      </c>
      <c r="H113" s="56">
        <v>16.58759757861335</v>
      </c>
      <c r="I113" s="72">
        <v>143</v>
      </c>
    </row>
    <row r="114" spans="2:9" ht="12.75">
      <c r="B114" s="71"/>
      <c r="C114" s="61"/>
      <c r="D114"/>
      <c r="E114"/>
      <c r="F114"/>
      <c r="H114"/>
      <c r="I114" s="72"/>
    </row>
    <row r="115" spans="2:9" ht="12.75">
      <c r="B115" s="82" t="s">
        <v>247</v>
      </c>
      <c r="C115" s="61"/>
      <c r="D115"/>
      <c r="E115"/>
      <c r="F115"/>
      <c r="H115"/>
      <c r="I115" s="72"/>
    </row>
    <row r="116" spans="2:9" ht="12.75">
      <c r="B116" s="71" t="s">
        <v>42</v>
      </c>
      <c r="C116" s="61" t="s">
        <v>238</v>
      </c>
      <c r="D116" s="169">
        <v>6.13</v>
      </c>
      <c r="E116" s="170">
        <v>64.7</v>
      </c>
      <c r="F116" s="170">
        <v>0.995510226356307</v>
      </c>
      <c r="G116" s="52" t="s">
        <v>160</v>
      </c>
      <c r="H116" s="54">
        <v>58.497556119035764</v>
      </c>
      <c r="I116" s="72">
        <v>17</v>
      </c>
    </row>
    <row r="117" spans="2:9" ht="12.75">
      <c r="B117" s="71" t="s">
        <v>63</v>
      </c>
      <c r="C117" s="61" t="s">
        <v>238</v>
      </c>
      <c r="D117" s="169">
        <v>5.389694988162189</v>
      </c>
      <c r="E117" s="170">
        <v>71.6</v>
      </c>
      <c r="F117" s="170">
        <v>1.02404350360914</v>
      </c>
      <c r="G117" s="52" t="s">
        <v>160</v>
      </c>
      <c r="H117" s="55">
        <v>56.54746351146108</v>
      </c>
      <c r="I117" s="72">
        <v>22</v>
      </c>
    </row>
    <row r="118" spans="2:9" ht="12.75">
      <c r="B118" s="71" t="s">
        <v>45</v>
      </c>
      <c r="C118" s="61" t="s">
        <v>238</v>
      </c>
      <c r="D118" s="169">
        <v>5.601612065446217</v>
      </c>
      <c r="E118" s="170">
        <v>64.6</v>
      </c>
      <c r="F118" s="170">
        <v>0.82408671330993</v>
      </c>
      <c r="G118" s="52" t="s">
        <v>160</v>
      </c>
      <c r="H118" s="54">
        <v>55.56030623425925</v>
      </c>
      <c r="I118" s="72">
        <v>24</v>
      </c>
    </row>
    <row r="119" spans="2:9" ht="12.75">
      <c r="B119" s="71" t="s">
        <v>39</v>
      </c>
      <c r="C119" s="61" t="s">
        <v>238</v>
      </c>
      <c r="D119" s="169">
        <v>5.25041254508289</v>
      </c>
      <c r="E119" s="170">
        <v>63.1</v>
      </c>
      <c r="F119" s="170">
        <v>0.574653528232743</v>
      </c>
      <c r="G119" s="52" t="s">
        <v>160</v>
      </c>
      <c r="H119" s="55">
        <v>54.09393118981598</v>
      </c>
      <c r="I119" s="72">
        <v>31</v>
      </c>
    </row>
    <row r="120" spans="2:9" ht="12.75">
      <c r="B120" s="71" t="s">
        <v>56</v>
      </c>
      <c r="C120" s="61" t="s">
        <v>238</v>
      </c>
      <c r="D120" s="169">
        <v>5.512411449172709</v>
      </c>
      <c r="E120" s="170">
        <v>63.7</v>
      </c>
      <c r="F120" s="170">
        <v>0.893913760841759</v>
      </c>
      <c r="G120" s="52" t="s">
        <v>160</v>
      </c>
      <c r="H120" s="54">
        <v>53.0284463534208</v>
      </c>
      <c r="I120" s="72">
        <v>35</v>
      </c>
    </row>
    <row r="121" spans="2:9" ht="12.75">
      <c r="B121" s="71" t="s">
        <v>28</v>
      </c>
      <c r="C121" s="61" t="s">
        <v>238</v>
      </c>
      <c r="D121" s="169">
        <v>5.320683451933395</v>
      </c>
      <c r="E121" s="170">
        <v>62.6</v>
      </c>
      <c r="F121" s="170">
        <v>0.762413764237771</v>
      </c>
      <c r="G121" s="52" t="s">
        <v>160</v>
      </c>
      <c r="H121" s="55">
        <v>51.90544083089571</v>
      </c>
      <c r="I121" s="72">
        <v>37</v>
      </c>
    </row>
    <row r="122" spans="2:9" ht="12.75">
      <c r="B122" s="71" t="s">
        <v>31</v>
      </c>
      <c r="C122" s="61" t="s">
        <v>238</v>
      </c>
      <c r="D122" s="169">
        <v>5.86</v>
      </c>
      <c r="E122" s="170">
        <v>60.8</v>
      </c>
      <c r="F122" s="170">
        <v>1.10797671910074</v>
      </c>
      <c r="G122" s="52" t="s">
        <v>160</v>
      </c>
      <c r="H122" s="54">
        <v>51.22683620828443</v>
      </c>
      <c r="I122" s="72">
        <v>39</v>
      </c>
    </row>
    <row r="123" spans="2:9" ht="12.75">
      <c r="B123" s="71"/>
      <c r="C123" s="61"/>
      <c r="D123"/>
      <c r="E123"/>
      <c r="F123"/>
      <c r="H123"/>
      <c r="I123" s="72"/>
    </row>
    <row r="124" spans="2:9" ht="12.75">
      <c r="B124" s="82" t="s">
        <v>248</v>
      </c>
      <c r="C124" s="61"/>
      <c r="D124"/>
      <c r="E124"/>
      <c r="F124"/>
      <c r="H124"/>
      <c r="I124" s="72"/>
    </row>
    <row r="125" spans="2:9" ht="12.75">
      <c r="B125" s="71" t="s">
        <v>52</v>
      </c>
      <c r="C125" s="61" t="s">
        <v>241</v>
      </c>
      <c r="D125" s="169">
        <v>6.4925</v>
      </c>
      <c r="E125" s="170">
        <v>73.7</v>
      </c>
      <c r="F125" s="170">
        <v>1.2611028515155</v>
      </c>
      <c r="G125" s="52" t="s">
        <v>160</v>
      </c>
      <c r="H125" s="54">
        <v>66.51734985281819</v>
      </c>
      <c r="I125" s="72">
        <v>5</v>
      </c>
    </row>
    <row r="126" spans="2:9" ht="12.75">
      <c r="B126" s="71" t="s">
        <v>70</v>
      </c>
      <c r="C126" s="61" t="s">
        <v>241</v>
      </c>
      <c r="D126" s="169">
        <v>5.473465628139372</v>
      </c>
      <c r="E126" s="170">
        <v>71</v>
      </c>
      <c r="F126" s="170">
        <v>0.869648119893806</v>
      </c>
      <c r="G126" s="52" t="s">
        <v>160</v>
      </c>
      <c r="H126" s="55">
        <v>59.024748261523996</v>
      </c>
      <c r="I126" s="72">
        <v>14</v>
      </c>
    </row>
    <row r="127" spans="2:9" ht="12.75">
      <c r="B127" s="71" t="s">
        <v>58</v>
      </c>
      <c r="C127" s="61" t="s">
        <v>241</v>
      </c>
      <c r="D127" s="169">
        <v>5.669617336872064</v>
      </c>
      <c r="E127" s="170">
        <v>69.7</v>
      </c>
      <c r="F127" s="170">
        <v>0.948420335049173</v>
      </c>
      <c r="G127" s="52" t="s">
        <v>160</v>
      </c>
      <c r="H127" s="54">
        <v>58.92268559014847</v>
      </c>
      <c r="I127" s="72">
        <v>16</v>
      </c>
    </row>
    <row r="128" spans="2:9" ht="12.75">
      <c r="B128" s="71" t="s">
        <v>37</v>
      </c>
      <c r="C128" s="61" t="s">
        <v>241</v>
      </c>
      <c r="D128" s="169">
        <v>6.236690216684898</v>
      </c>
      <c r="E128" s="170">
        <v>63.2</v>
      </c>
      <c r="F128" s="170">
        <v>1.05630591462858</v>
      </c>
      <c r="G128" s="52" t="s">
        <v>160</v>
      </c>
      <c r="H128" s="54">
        <v>57.335222406628276</v>
      </c>
      <c r="I128" s="72">
        <v>19</v>
      </c>
    </row>
    <row r="129" spans="2:9" ht="12.75">
      <c r="B129" s="71" t="s">
        <v>75</v>
      </c>
      <c r="C129" s="61" t="s">
        <v>239</v>
      </c>
      <c r="D129" s="169">
        <v>6.70287</v>
      </c>
      <c r="E129" s="170">
        <v>72.5</v>
      </c>
      <c r="F129" s="170">
        <v>2.1058852575805</v>
      </c>
      <c r="G129" s="52" t="s">
        <v>160</v>
      </c>
      <c r="H129" s="168">
        <v>57.10995880947534</v>
      </c>
      <c r="I129" s="72">
        <v>20</v>
      </c>
    </row>
    <row r="130" spans="2:9" ht="12.75">
      <c r="B130" s="71" t="s">
        <v>101</v>
      </c>
      <c r="C130" s="61" t="s">
        <v>241</v>
      </c>
      <c r="D130" s="169">
        <v>6.59810961232964</v>
      </c>
      <c r="E130" s="170">
        <v>73.7</v>
      </c>
      <c r="F130" s="170">
        <v>2.41947371021902</v>
      </c>
      <c r="G130" s="52" t="s">
        <v>160</v>
      </c>
      <c r="H130" s="168">
        <v>54.04606666428012</v>
      </c>
      <c r="I130" s="72">
        <v>33</v>
      </c>
    </row>
    <row r="131" spans="2:9" ht="12.75">
      <c r="B131" s="71" t="s">
        <v>94</v>
      </c>
      <c r="C131" s="61" t="s">
        <v>241</v>
      </c>
      <c r="D131" s="169">
        <v>6.251361926718193</v>
      </c>
      <c r="E131" s="170">
        <v>69.6</v>
      </c>
      <c r="F131" s="170">
        <v>2.13073460325392</v>
      </c>
      <c r="G131" s="52" t="s">
        <v>160</v>
      </c>
      <c r="H131" s="168">
        <v>50.90099857981621</v>
      </c>
      <c r="I131" s="72">
        <v>41</v>
      </c>
    </row>
    <row r="132" spans="2:9" ht="12.75">
      <c r="B132" s="71" t="s">
        <v>127</v>
      </c>
      <c r="C132" s="61" t="s">
        <v>240</v>
      </c>
      <c r="D132" s="169">
        <v>7.115863522878453</v>
      </c>
      <c r="E132" s="170">
        <v>79.4</v>
      </c>
      <c r="F132" s="170">
        <v>4.16266861266784</v>
      </c>
      <c r="G132" s="52" t="s">
        <v>160</v>
      </c>
      <c r="H132" s="53">
        <v>48.2401336560458</v>
      </c>
      <c r="I132" s="72">
        <v>49</v>
      </c>
    </row>
    <row r="133" spans="2:9" ht="12.75">
      <c r="B133" s="71" t="s">
        <v>117</v>
      </c>
      <c r="C133" s="61" t="s">
        <v>240</v>
      </c>
      <c r="D133" s="169">
        <v>6.30553604419397</v>
      </c>
      <c r="E133" s="170">
        <v>77.9</v>
      </c>
      <c r="F133" s="170">
        <v>3.7415620516745</v>
      </c>
      <c r="G133" s="52" t="s">
        <v>160</v>
      </c>
      <c r="H133" s="54">
        <v>44.4267355071313</v>
      </c>
      <c r="I133" s="72">
        <v>68</v>
      </c>
    </row>
    <row r="134" spans="2:9" ht="12.75">
      <c r="B134" s="71" t="s">
        <v>135</v>
      </c>
      <c r="C134" s="61" t="s">
        <v>240</v>
      </c>
      <c r="D134" s="169">
        <v>6.752350457069537</v>
      </c>
      <c r="E134" s="170">
        <v>82.3</v>
      </c>
      <c r="F134" s="170">
        <v>4.89194601135638</v>
      </c>
      <c r="G134" s="52" t="s">
        <v>160</v>
      </c>
      <c r="H134" s="55">
        <v>43.25348143324367</v>
      </c>
      <c r="I134" s="72">
        <v>75</v>
      </c>
    </row>
    <row r="135" spans="2:9" ht="12.75">
      <c r="B135" s="71" t="s">
        <v>43</v>
      </c>
      <c r="C135" s="61" t="s">
        <v>241</v>
      </c>
      <c r="D135" s="169">
        <v>4.890009068928371</v>
      </c>
      <c r="E135" s="170">
        <v>58</v>
      </c>
      <c r="F135" s="170">
        <v>0.942918945186648</v>
      </c>
      <c r="G135" s="52" t="s">
        <v>160</v>
      </c>
      <c r="H135" s="56">
        <v>42.34370073780265</v>
      </c>
      <c r="I135" s="72">
        <v>80</v>
      </c>
    </row>
    <row r="136" spans="2:9" ht="12.75">
      <c r="B136" s="71" t="s">
        <v>131</v>
      </c>
      <c r="C136" s="61" t="s">
        <v>240</v>
      </c>
      <c r="D136" s="169">
        <v>7.15147</v>
      </c>
      <c r="E136" s="170">
        <v>81.9</v>
      </c>
      <c r="F136" s="170">
        <v>5.68299</v>
      </c>
      <c r="G136" s="52" t="s">
        <v>160</v>
      </c>
      <c r="H136" s="55">
        <v>41.598825776728866</v>
      </c>
      <c r="I136" s="72">
        <v>84</v>
      </c>
    </row>
    <row r="137" spans="2:9" ht="12.75">
      <c r="B137" s="71"/>
      <c r="C137" s="61"/>
      <c r="D137"/>
      <c r="E137"/>
      <c r="F137"/>
      <c r="H137"/>
      <c r="I137" s="72"/>
    </row>
    <row r="138" spans="2:9" ht="12.75">
      <c r="B138" s="82" t="s">
        <v>161</v>
      </c>
      <c r="C138" s="61"/>
      <c r="D138"/>
      <c r="E138"/>
      <c r="F138"/>
      <c r="H138"/>
      <c r="I138" s="72"/>
    </row>
    <row r="139" spans="2:9" ht="12.75">
      <c r="B139" s="71" t="s">
        <v>30</v>
      </c>
      <c r="C139" s="61" t="s">
        <v>157</v>
      </c>
      <c r="D139" s="169">
        <v>5.6523287572718806</v>
      </c>
      <c r="E139" s="170">
        <v>68.4</v>
      </c>
      <c r="F139" s="170">
        <v>1.2326439443839</v>
      </c>
      <c r="G139" s="52" t="s">
        <v>160</v>
      </c>
      <c r="H139" s="54">
        <v>54.078292507839194</v>
      </c>
      <c r="I139" s="72">
        <v>32</v>
      </c>
    </row>
    <row r="140" spans="2:9" ht="12.75">
      <c r="B140" s="71" t="s">
        <v>22</v>
      </c>
      <c r="C140" s="61" t="s">
        <v>156</v>
      </c>
      <c r="D140" s="169">
        <v>5.103020769992509</v>
      </c>
      <c r="E140" s="170">
        <v>66.3</v>
      </c>
      <c r="F140" s="170">
        <v>0.704083175132535</v>
      </c>
      <c r="G140" s="52" t="s">
        <v>160</v>
      </c>
      <c r="H140" s="55">
        <v>53.481533998923446</v>
      </c>
      <c r="I140" s="72">
        <v>34</v>
      </c>
    </row>
    <row r="141" spans="2:9" ht="12.75">
      <c r="B141" s="71" t="s">
        <v>35</v>
      </c>
      <c r="C141" s="61" t="s">
        <v>156</v>
      </c>
      <c r="D141" s="169">
        <v>6.035521867871606</v>
      </c>
      <c r="E141" s="170">
        <v>66.8</v>
      </c>
      <c r="F141" s="170">
        <v>1.81242944141049</v>
      </c>
      <c r="G141" s="52" t="s">
        <v>160</v>
      </c>
      <c r="H141" s="54">
        <v>50.070142384230685</v>
      </c>
      <c r="I141" s="72">
        <v>45</v>
      </c>
    </row>
    <row r="142" spans="2:9" ht="12.75">
      <c r="B142" s="71" t="s">
        <v>62</v>
      </c>
      <c r="C142" s="61" t="s">
        <v>156</v>
      </c>
      <c r="D142" s="169">
        <v>5.031591134693811</v>
      </c>
      <c r="E142" s="170">
        <v>71.7</v>
      </c>
      <c r="F142" s="170">
        <v>1.44039876142381</v>
      </c>
      <c r="G142" s="52" t="s">
        <v>160</v>
      </c>
      <c r="H142" s="55">
        <v>48.277152571347884</v>
      </c>
      <c r="I142" s="72">
        <v>48</v>
      </c>
    </row>
    <row r="143" spans="2:9" ht="12.75">
      <c r="B143" s="71" t="s">
        <v>71</v>
      </c>
      <c r="C143" s="61" t="s">
        <v>157</v>
      </c>
      <c r="D143" s="169">
        <v>5.47181</v>
      </c>
      <c r="E143" s="170">
        <v>76.2</v>
      </c>
      <c r="F143" s="170">
        <v>2.230482198375</v>
      </c>
      <c r="G143" s="52" t="s">
        <v>160</v>
      </c>
      <c r="H143" s="55">
        <v>47.90787462140599</v>
      </c>
      <c r="I143" s="72">
        <v>54</v>
      </c>
    </row>
    <row r="144" spans="2:9" ht="12.75">
      <c r="B144" s="71" t="s">
        <v>226</v>
      </c>
      <c r="C144" s="61" t="s">
        <v>157</v>
      </c>
      <c r="D144" s="169">
        <v>6.00432</v>
      </c>
      <c r="E144" s="170">
        <v>73.6</v>
      </c>
      <c r="F144" s="170">
        <v>2.6</v>
      </c>
      <c r="G144" s="52" t="s">
        <v>160</v>
      </c>
      <c r="H144" s="168">
        <v>47.62735191977159</v>
      </c>
      <c r="I144" s="72">
        <v>58</v>
      </c>
    </row>
    <row r="145" spans="2:9" ht="12.75">
      <c r="B145" s="71" t="s">
        <v>107</v>
      </c>
      <c r="C145" s="61" t="s">
        <v>157</v>
      </c>
      <c r="D145" s="169">
        <v>6.41015</v>
      </c>
      <c r="E145" s="170">
        <v>75.3</v>
      </c>
      <c r="F145" s="170">
        <v>3.20486583207822</v>
      </c>
      <c r="G145" s="52" t="s">
        <v>160</v>
      </c>
      <c r="H145" s="54">
        <v>47.22648483106895</v>
      </c>
      <c r="I145" s="72">
        <v>60</v>
      </c>
    </row>
    <row r="146" spans="2:9" ht="12.75">
      <c r="B146" s="71" t="s">
        <v>36</v>
      </c>
      <c r="C146" s="61" t="s">
        <v>156</v>
      </c>
      <c r="D146" s="169">
        <v>4.979360216878628</v>
      </c>
      <c r="E146" s="170">
        <v>65.6</v>
      </c>
      <c r="F146" s="170">
        <v>1.09615959117391</v>
      </c>
      <c r="G146" s="52" t="s">
        <v>160</v>
      </c>
      <c r="H146" s="55">
        <v>47.089532457847014</v>
      </c>
      <c r="I146" s="72">
        <v>61</v>
      </c>
    </row>
    <row r="147" spans="2:9" ht="12.75">
      <c r="B147" s="71" t="s">
        <v>80</v>
      </c>
      <c r="C147" s="61" t="s">
        <v>157</v>
      </c>
      <c r="D147" s="169">
        <v>5.90288</v>
      </c>
      <c r="E147" s="170">
        <v>74.5</v>
      </c>
      <c r="F147" s="170">
        <v>2.92334149082332</v>
      </c>
      <c r="G147" s="52" t="s">
        <v>160</v>
      </c>
      <c r="H147" s="168">
        <v>44.955568812255045</v>
      </c>
      <c r="I147" s="72">
        <v>65</v>
      </c>
    </row>
    <row r="148" spans="2:9" ht="12.75">
      <c r="B148" s="71" t="s">
        <v>121</v>
      </c>
      <c r="C148" s="61" t="s">
        <v>157</v>
      </c>
      <c r="D148" s="169">
        <v>7.00478</v>
      </c>
      <c r="E148" s="170">
        <v>77.4</v>
      </c>
      <c r="F148" s="170">
        <v>4.460393190154</v>
      </c>
      <c r="G148" s="52" t="s">
        <v>160</v>
      </c>
      <c r="H148" s="55">
        <v>44.528187832297725</v>
      </c>
      <c r="I148" s="72">
        <v>66</v>
      </c>
    </row>
    <row r="149" spans="2:9" ht="12.75">
      <c r="B149" s="71" t="s">
        <v>93</v>
      </c>
      <c r="C149" s="61" t="s">
        <v>157</v>
      </c>
      <c r="D149" s="169">
        <v>5.921615201204695</v>
      </c>
      <c r="E149" s="170">
        <v>71.9</v>
      </c>
      <c r="F149" s="170">
        <v>2.87038814097462</v>
      </c>
      <c r="G149" s="52" t="s">
        <v>160</v>
      </c>
      <c r="H149" s="168">
        <v>43.89439002735232</v>
      </c>
      <c r="I149" s="72">
        <v>70</v>
      </c>
    </row>
    <row r="150" spans="2:9" ht="12.75">
      <c r="B150" s="71" t="s">
        <v>54</v>
      </c>
      <c r="C150" s="61" t="s">
        <v>156</v>
      </c>
      <c r="D150" s="169">
        <v>4.257832501619395</v>
      </c>
      <c r="E150" s="170">
        <v>70.7</v>
      </c>
      <c r="F150" s="170">
        <v>1.0757258596786</v>
      </c>
      <c r="G150" s="52" t="s">
        <v>160</v>
      </c>
      <c r="H150" s="55">
        <v>43.596524734274865</v>
      </c>
      <c r="I150" s="72">
        <v>72</v>
      </c>
    </row>
    <row r="151" spans="2:9" ht="12.75">
      <c r="B151" s="71" t="s">
        <v>112</v>
      </c>
      <c r="C151" s="61" t="s">
        <v>157</v>
      </c>
      <c r="D151" s="169">
        <v>6.07163</v>
      </c>
      <c r="E151" s="170">
        <v>74.2</v>
      </c>
      <c r="F151" s="170">
        <v>3.28875230519083</v>
      </c>
      <c r="G151" s="52" t="s">
        <v>160</v>
      </c>
      <c r="H151" s="168">
        <v>43.52269430407419</v>
      </c>
      <c r="I151" s="72">
        <v>73</v>
      </c>
    </row>
    <row r="152" spans="2:9" ht="12.75">
      <c r="B152" s="71" t="s">
        <v>108</v>
      </c>
      <c r="C152" s="61" t="s">
        <v>157</v>
      </c>
      <c r="D152" s="169">
        <v>6.479067998260063</v>
      </c>
      <c r="E152" s="170">
        <v>75.2</v>
      </c>
      <c r="F152" s="170">
        <v>3.96009130913366</v>
      </c>
      <c r="G152" s="52" t="s">
        <v>160</v>
      </c>
      <c r="H152" s="54">
        <v>42.75129091589011</v>
      </c>
      <c r="I152" s="72">
        <v>77</v>
      </c>
    </row>
    <row r="153" spans="2:9" ht="12.75">
      <c r="B153" s="71" t="s">
        <v>95</v>
      </c>
      <c r="C153" s="61" t="s">
        <v>157</v>
      </c>
      <c r="D153" s="169">
        <v>5.4696</v>
      </c>
      <c r="E153" s="170">
        <v>72.7</v>
      </c>
      <c r="F153" s="170">
        <v>2.71488652434233</v>
      </c>
      <c r="G153" s="52" t="s">
        <v>160</v>
      </c>
      <c r="H153" s="55">
        <v>42.04460173612541</v>
      </c>
      <c r="I153" s="72">
        <v>82</v>
      </c>
    </row>
    <row r="154" spans="2:9" ht="12.75">
      <c r="B154" s="71" t="s">
        <v>60</v>
      </c>
      <c r="C154" s="61" t="s">
        <v>156</v>
      </c>
      <c r="D154" s="169">
        <v>5.277970486124576</v>
      </c>
      <c r="E154" s="170">
        <v>67.1</v>
      </c>
      <c r="F154" s="170">
        <v>2.16044526648</v>
      </c>
      <c r="G154" s="52" t="s">
        <v>160</v>
      </c>
      <c r="H154" s="55">
        <v>41.20855946031664</v>
      </c>
      <c r="I154" s="72">
        <v>85</v>
      </c>
    </row>
    <row r="155" spans="2:9" ht="12.75">
      <c r="B155" s="71" t="s">
        <v>109</v>
      </c>
      <c r="C155" s="61" t="s">
        <v>157</v>
      </c>
      <c r="D155" s="169">
        <v>5.762076199350189</v>
      </c>
      <c r="E155" s="170">
        <v>72.5</v>
      </c>
      <c r="F155" s="170">
        <v>3.20055568772353</v>
      </c>
      <c r="G155" s="52" t="s">
        <v>160</v>
      </c>
      <c r="H155" s="168">
        <v>40.900137455041495</v>
      </c>
      <c r="I155" s="72">
        <v>86</v>
      </c>
    </row>
    <row r="156" spans="2:9" ht="12.75">
      <c r="B156" s="71" t="s">
        <v>114</v>
      </c>
      <c r="C156" s="61" t="s">
        <v>157</v>
      </c>
      <c r="D156" s="169">
        <v>5.734550345882244</v>
      </c>
      <c r="E156" s="170">
        <v>72.9</v>
      </c>
      <c r="F156" s="170">
        <v>3.54914673238473</v>
      </c>
      <c r="G156" s="52" t="s">
        <v>160</v>
      </c>
      <c r="H156" s="168">
        <v>38.863734711740726</v>
      </c>
      <c r="I156" s="72">
        <v>90</v>
      </c>
    </row>
    <row r="157" spans="2:9" ht="12.75">
      <c r="B157" s="71" t="s">
        <v>84</v>
      </c>
      <c r="C157" s="61" t="s">
        <v>156</v>
      </c>
      <c r="D157" s="169">
        <v>6.1296692937376935</v>
      </c>
      <c r="E157" s="170">
        <v>65.9</v>
      </c>
      <c r="F157" s="170">
        <v>3.37143392057034</v>
      </c>
      <c r="G157" s="52" t="s">
        <v>160</v>
      </c>
      <c r="H157" s="168">
        <v>38.54429196957639</v>
      </c>
      <c r="I157" s="72">
        <v>91</v>
      </c>
    </row>
    <row r="158" spans="2:9" ht="12.75">
      <c r="B158" s="71" t="s">
        <v>115</v>
      </c>
      <c r="C158" s="61" t="s">
        <v>157</v>
      </c>
      <c r="D158" s="169">
        <v>6.850616649348767</v>
      </c>
      <c r="E158" s="170">
        <v>75.9</v>
      </c>
      <c r="F158" s="170">
        <v>5.35727366005487</v>
      </c>
      <c r="G158" s="52" t="s">
        <v>160</v>
      </c>
      <c r="H158" s="55">
        <v>38.30963964576494</v>
      </c>
      <c r="I158" s="72">
        <v>92</v>
      </c>
    </row>
    <row r="159" spans="2:9" ht="12.75">
      <c r="B159" s="71" t="s">
        <v>79</v>
      </c>
      <c r="C159" s="61" t="s">
        <v>242</v>
      </c>
      <c r="D159" s="169">
        <v>5.3008382668533605</v>
      </c>
      <c r="E159" s="170">
        <v>67.7</v>
      </c>
      <c r="F159" s="170">
        <v>2.6943015879393</v>
      </c>
      <c r="G159" s="52" t="s">
        <v>160</v>
      </c>
      <c r="H159" s="55">
        <v>38.073961636994866</v>
      </c>
      <c r="I159" s="72">
        <v>95</v>
      </c>
    </row>
    <row r="160" spans="2:9" ht="12.75">
      <c r="B160" s="71" t="s">
        <v>103</v>
      </c>
      <c r="C160" s="61" t="s">
        <v>157</v>
      </c>
      <c r="D160" s="169">
        <v>5.431274692152635</v>
      </c>
      <c r="E160" s="170">
        <v>72</v>
      </c>
      <c r="F160" s="170">
        <v>3.4895772430721</v>
      </c>
      <c r="G160" s="52" t="s">
        <v>160</v>
      </c>
      <c r="H160" s="55">
        <v>36.67022590233055</v>
      </c>
      <c r="I160" s="72">
        <v>101</v>
      </c>
    </row>
    <row r="161" spans="2:9" ht="12.75">
      <c r="B161" s="71" t="s">
        <v>81</v>
      </c>
      <c r="C161" s="61" t="s">
        <v>242</v>
      </c>
      <c r="D161" s="169">
        <v>5.83179381566493</v>
      </c>
      <c r="E161" s="170">
        <v>68.7</v>
      </c>
      <c r="F161" s="170">
        <v>3.85344390619557</v>
      </c>
      <c r="G161" s="52" t="s">
        <v>160</v>
      </c>
      <c r="H161" s="168">
        <v>35.674119028006494</v>
      </c>
      <c r="I161" s="72">
        <v>104</v>
      </c>
    </row>
    <row r="162" spans="2:9" ht="12.75">
      <c r="B162" s="71" t="s">
        <v>40</v>
      </c>
      <c r="C162" s="61" t="s">
        <v>156</v>
      </c>
      <c r="D162" s="169">
        <v>5.6605675264552575</v>
      </c>
      <c r="E162" s="170">
        <v>65.9</v>
      </c>
      <c r="F162" s="170">
        <v>3.49533254593322</v>
      </c>
      <c r="G162" s="52" t="s">
        <v>160</v>
      </c>
      <c r="H162" s="168">
        <v>34.951019679412646</v>
      </c>
      <c r="I162" s="72">
        <v>106</v>
      </c>
    </row>
    <row r="163" spans="2:9" ht="12.75">
      <c r="B163" s="71" t="s">
        <v>100</v>
      </c>
      <c r="C163" s="61" t="s">
        <v>242</v>
      </c>
      <c r="D163" s="169">
        <v>5.8663935654009896</v>
      </c>
      <c r="E163" s="170">
        <v>65</v>
      </c>
      <c r="F163" s="170">
        <v>3.74569665667573</v>
      </c>
      <c r="G163" s="52" t="s">
        <v>160</v>
      </c>
      <c r="H163" s="168">
        <v>34.46804406446454</v>
      </c>
      <c r="I163" s="72">
        <v>108</v>
      </c>
    </row>
    <row r="164" spans="2:9" ht="12.75">
      <c r="B164" s="71" t="s">
        <v>87</v>
      </c>
      <c r="C164" s="61" t="s">
        <v>157</v>
      </c>
      <c r="D164" s="169">
        <v>5.49075</v>
      </c>
      <c r="E164" s="170">
        <v>73.8</v>
      </c>
      <c r="F164" s="170">
        <v>4.60783700480853</v>
      </c>
      <c r="G164" s="52" t="s">
        <v>160</v>
      </c>
      <c r="H164" s="56">
        <v>32.66433263970376</v>
      </c>
      <c r="I164" s="72">
        <v>111</v>
      </c>
    </row>
    <row r="165" spans="2:9" ht="12.75">
      <c r="B165" s="71" t="s">
        <v>113</v>
      </c>
      <c r="C165" s="61" t="s">
        <v>157</v>
      </c>
      <c r="D165" s="169">
        <v>5.63548251440918</v>
      </c>
      <c r="E165" s="170">
        <v>71.2</v>
      </c>
      <c r="F165" s="170">
        <v>6.39426525440042</v>
      </c>
      <c r="G165" s="52" t="s">
        <v>160</v>
      </c>
      <c r="H165" s="55">
        <v>26.419451196493675</v>
      </c>
      <c r="I165" s="72">
        <v>131</v>
      </c>
    </row>
    <row r="166" spans="2:9" ht="13.5" thickBot="1">
      <c r="B166" s="74"/>
      <c r="C166" s="75"/>
      <c r="D166" s="76"/>
      <c r="E166" s="76"/>
      <c r="F166" s="76"/>
      <c r="G166" s="77"/>
      <c r="H166" s="78"/>
      <c r="I166" s="80"/>
    </row>
  </sheetData>
  <sheetProtection/>
  <conditionalFormatting sqref="F139:F165 F125:F136 F11:F60 F63:F78 F81:F113 F116:F122">
    <cfRule type="cellIs" priority="1" dxfId="2" operator="greaterThanOrEqual" stopIfTrue="1">
      <formula>$P$3</formula>
    </cfRule>
    <cfRule type="cellIs" priority="2" dxfId="1" operator="between" stopIfTrue="1">
      <formula>$P$2</formula>
      <formula>$P$3</formula>
    </cfRule>
    <cfRule type="cellIs" priority="3" dxfId="0" operator="between" stopIfTrue="1">
      <formula>$P$1</formula>
      <formula>$P$2</formula>
    </cfRule>
  </conditionalFormatting>
  <conditionalFormatting sqref="D139:D165 D125:D136 D11:D34 D37:D60 D63:D78 D81:D113 D116:D122">
    <cfRule type="cellIs" priority="4" dxfId="1" operator="lessThanOrEqual" stopIfTrue="1">
      <formula>$N$1</formula>
    </cfRule>
    <cfRule type="cellIs" priority="5" dxfId="0" operator="between" stopIfTrue="1">
      <formula>$N$1</formula>
      <formula>$N$2</formula>
    </cfRule>
    <cfRule type="cellIs" priority="6" dxfId="3" operator="greaterThanOrEqual" stopIfTrue="1">
      <formula>$N$2</formula>
    </cfRule>
  </conditionalFormatting>
  <conditionalFormatting sqref="E139:E165 E125:E136 E11:E34 E37:E60 E63:E78 E81:E113 E116:E122">
    <cfRule type="cellIs" priority="7" dxfId="1" operator="lessThanOrEqual" stopIfTrue="1">
      <formula>$O$1</formula>
    </cfRule>
    <cfRule type="cellIs" priority="8" dxfId="0" operator="between" stopIfTrue="1">
      <formula>$O$1</formula>
      <formula>$O$2</formula>
    </cfRule>
    <cfRule type="cellIs" priority="9" dxfId="3" operator="greaterThanOrEqual" stopIfTrue="1">
      <formula>$O$2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2" width="5.57421875" style="0" customWidth="1"/>
    <col min="3" max="3" width="30.140625" style="0" customWidth="1"/>
    <col min="4" max="4" width="15.7109375" style="0" customWidth="1"/>
    <col min="8" max="8" width="3.8515625" style="0" customWidth="1"/>
  </cols>
  <sheetData>
    <row r="1" spans="16:18" ht="12.75">
      <c r="P1" s="171">
        <v>5.5</v>
      </c>
      <c r="Q1" s="171">
        <v>60</v>
      </c>
      <c r="R1" s="171">
        <v>2.1</v>
      </c>
    </row>
    <row r="2" spans="3:18" ht="15.75">
      <c r="C2" s="66" t="s">
        <v>179</v>
      </c>
      <c r="D2" s="66"/>
      <c r="E2" s="49"/>
      <c r="F2" s="49"/>
      <c r="G2" s="49"/>
      <c r="I2" s="50"/>
      <c r="J2" s="50"/>
      <c r="P2" s="171">
        <v>7</v>
      </c>
      <c r="Q2" s="171">
        <v>75</v>
      </c>
      <c r="R2" s="171">
        <v>4.2</v>
      </c>
    </row>
    <row r="3" spans="3:18" ht="12.75">
      <c r="C3" s="10"/>
      <c r="D3" s="10"/>
      <c r="E3" s="49"/>
      <c r="F3" s="49"/>
      <c r="G3" s="49"/>
      <c r="I3" s="50"/>
      <c r="J3" s="50"/>
      <c r="P3" s="172"/>
      <c r="Q3" s="171"/>
      <c r="R3" s="171">
        <f>4*R1</f>
        <v>8.4</v>
      </c>
    </row>
    <row r="4" spans="3:10" ht="12.75">
      <c r="C4" s="10"/>
      <c r="D4" s="10"/>
      <c r="E4" s="49"/>
      <c r="F4" s="49"/>
      <c r="G4" s="49"/>
      <c r="I4" s="50"/>
      <c r="J4" s="50"/>
    </row>
    <row r="5" spans="3:10" ht="12.75">
      <c r="C5" s="10"/>
      <c r="D5" s="10"/>
      <c r="E5" s="49"/>
      <c r="F5" s="49"/>
      <c r="G5" s="49"/>
      <c r="I5" s="50"/>
      <c r="J5" s="50"/>
    </row>
    <row r="6" spans="3:10" ht="12.75">
      <c r="C6" s="81"/>
      <c r="D6" s="81"/>
      <c r="E6" s="49"/>
      <c r="F6" s="49"/>
      <c r="G6" s="49"/>
      <c r="I6" s="50"/>
      <c r="J6" s="50"/>
    </row>
    <row r="7" spans="3:10" ht="12.75">
      <c r="C7" s="10"/>
      <c r="D7" s="10"/>
      <c r="E7" s="49"/>
      <c r="F7" s="49"/>
      <c r="G7" s="49"/>
      <c r="I7" s="50"/>
      <c r="J7" s="50"/>
    </row>
    <row r="8" spans="2:10" ht="12.75">
      <c r="B8" s="93"/>
      <c r="C8" s="86" t="s">
        <v>180</v>
      </c>
      <c r="D8" s="174" t="s">
        <v>249</v>
      </c>
      <c r="E8" s="64" t="s">
        <v>2</v>
      </c>
      <c r="F8" s="64" t="s">
        <v>3</v>
      </c>
      <c r="G8" s="64" t="s">
        <v>4</v>
      </c>
      <c r="H8" s="65"/>
      <c r="I8" s="64" t="s">
        <v>158</v>
      </c>
      <c r="J8" s="94" t="s">
        <v>168</v>
      </c>
    </row>
    <row r="9" spans="2:10" ht="12.75">
      <c r="B9" s="87"/>
      <c r="C9" s="6"/>
      <c r="D9" s="6"/>
      <c r="E9" s="6"/>
      <c r="F9" s="6"/>
      <c r="G9" s="6"/>
      <c r="H9" s="6"/>
      <c r="I9" s="6"/>
      <c r="J9" s="88"/>
    </row>
    <row r="10" spans="2:10" ht="12.75">
      <c r="B10" s="176" t="s">
        <v>154</v>
      </c>
      <c r="C10" s="175" t="s">
        <v>260</v>
      </c>
      <c r="D10" s="177">
        <v>177357722.56447798</v>
      </c>
      <c r="E10" s="170">
        <v>7.399317925197312</v>
      </c>
      <c r="F10" s="170">
        <v>73.65331305675464</v>
      </c>
      <c r="G10" s="170">
        <v>2.6459831255009805</v>
      </c>
      <c r="H10" s="52" t="s">
        <v>160</v>
      </c>
      <c r="I10" s="182">
        <v>59.03125326917328</v>
      </c>
      <c r="J10" s="89">
        <v>1</v>
      </c>
    </row>
    <row r="11" spans="2:10" ht="12.75">
      <c r="B11" s="176" t="s">
        <v>155</v>
      </c>
      <c r="C11" s="175" t="s">
        <v>259</v>
      </c>
      <c r="D11" s="177">
        <v>372117447</v>
      </c>
      <c r="E11" s="170">
        <v>7.185170490804276</v>
      </c>
      <c r="F11" s="170">
        <v>72.38165573058981</v>
      </c>
      <c r="G11" s="170">
        <v>2.331136948101831</v>
      </c>
      <c r="H11" s="52" t="s">
        <v>160</v>
      </c>
      <c r="I11" s="181">
        <v>58.920872295725474</v>
      </c>
      <c r="J11" s="89">
        <v>2</v>
      </c>
    </row>
    <row r="12" spans="2:10" ht="12.75">
      <c r="B12" s="176" t="s">
        <v>228</v>
      </c>
      <c r="C12" s="175" t="s">
        <v>176</v>
      </c>
      <c r="D12" s="177">
        <v>24533736</v>
      </c>
      <c r="E12" s="170">
        <v>7.865962287227677</v>
      </c>
      <c r="F12" s="170">
        <v>80.714651547567</v>
      </c>
      <c r="G12" s="170">
        <v>7.790213288695412</v>
      </c>
      <c r="H12" s="52" t="s">
        <v>160</v>
      </c>
      <c r="I12" s="180">
        <v>36.569359216512446</v>
      </c>
      <c r="J12" s="89">
        <v>14</v>
      </c>
    </row>
    <row r="13" spans="2:10" ht="12.75">
      <c r="B13" s="176" t="s">
        <v>229</v>
      </c>
      <c r="C13" s="175" t="s">
        <v>177</v>
      </c>
      <c r="D13" s="177">
        <v>328819000</v>
      </c>
      <c r="E13" s="170">
        <v>7.863184346676566</v>
      </c>
      <c r="F13" s="170">
        <v>78.13584038635237</v>
      </c>
      <c r="G13" s="170">
        <v>9.190673484815736</v>
      </c>
      <c r="H13" s="52" t="s">
        <v>160</v>
      </c>
      <c r="I13" s="178">
        <v>31.584371817516313</v>
      </c>
      <c r="J13" s="89">
        <v>16</v>
      </c>
    </row>
    <row r="14" spans="2:10" ht="12.75">
      <c r="B14" s="176" t="s">
        <v>230</v>
      </c>
      <c r="C14" s="175" t="s">
        <v>178</v>
      </c>
      <c r="D14" s="177">
        <v>250653582.58719164</v>
      </c>
      <c r="E14" s="170">
        <v>7.311407455690632</v>
      </c>
      <c r="F14" s="170">
        <v>79.39932381262841</v>
      </c>
      <c r="G14" s="170">
        <v>4.802548374551173</v>
      </c>
      <c r="H14" s="52" t="s">
        <v>160</v>
      </c>
      <c r="I14" s="180">
        <v>45.81728395059377</v>
      </c>
      <c r="J14" s="89">
        <v>7</v>
      </c>
    </row>
    <row r="15" spans="2:10" ht="12.75">
      <c r="B15" s="176" t="s">
        <v>231</v>
      </c>
      <c r="C15" s="175" t="s">
        <v>254</v>
      </c>
      <c r="D15" s="177">
        <v>24606168</v>
      </c>
      <c r="E15" s="170">
        <v>7.983679075992935</v>
      </c>
      <c r="F15" s="170">
        <v>79.46713446807321</v>
      </c>
      <c r="G15" s="170">
        <v>6.146631059636059</v>
      </c>
      <c r="H15" s="52" t="s">
        <v>160</v>
      </c>
      <c r="I15" s="180">
        <v>43.52066698793208</v>
      </c>
      <c r="J15" s="89">
        <v>11</v>
      </c>
    </row>
    <row r="16" spans="2:10" ht="12.75">
      <c r="B16" s="176" t="s">
        <v>232</v>
      </c>
      <c r="C16" s="175" t="s">
        <v>252</v>
      </c>
      <c r="D16" s="177">
        <v>124819950</v>
      </c>
      <c r="E16" s="170">
        <v>7.0666220636879995</v>
      </c>
      <c r="F16" s="170">
        <v>80.01347625119222</v>
      </c>
      <c r="G16" s="170">
        <v>5.16676335512539</v>
      </c>
      <c r="H16" s="52" t="s">
        <v>160</v>
      </c>
      <c r="I16" s="180">
        <v>42.638039435632486</v>
      </c>
      <c r="J16" s="89">
        <v>13</v>
      </c>
    </row>
    <row r="17" spans="2:10" ht="12.75">
      <c r="B17" s="176" t="s">
        <v>233</v>
      </c>
      <c r="C17" s="175" t="s">
        <v>257</v>
      </c>
      <c r="D17" s="177">
        <v>145875660.7983098</v>
      </c>
      <c r="E17" s="170">
        <v>6.1617737629720875</v>
      </c>
      <c r="F17" s="170">
        <v>71.05573135419934</v>
      </c>
      <c r="G17" s="170">
        <v>1.561606619747056</v>
      </c>
      <c r="H17" s="52" t="s">
        <v>160</v>
      </c>
      <c r="I17" s="181">
        <v>57.121979242935026</v>
      </c>
      <c r="J17" s="89">
        <v>4</v>
      </c>
    </row>
    <row r="18" spans="2:10" ht="12.75">
      <c r="B18" s="176" t="s">
        <v>234</v>
      </c>
      <c r="C18" s="175" t="s">
        <v>255</v>
      </c>
      <c r="D18" s="177">
        <v>260275105.51731965</v>
      </c>
      <c r="E18" s="170">
        <v>5.7957069355592035</v>
      </c>
      <c r="F18" s="170">
        <v>69.40595830095478</v>
      </c>
      <c r="G18" s="170">
        <v>2.5348836575890696</v>
      </c>
      <c r="H18" s="52" t="s">
        <v>160</v>
      </c>
      <c r="I18" s="179">
        <v>44.66454706763782</v>
      </c>
      <c r="J18" s="89">
        <v>9</v>
      </c>
    </row>
    <row r="19" spans="2:10" ht="12.75">
      <c r="B19" s="176" t="s">
        <v>235</v>
      </c>
      <c r="C19" s="175" t="s">
        <v>250</v>
      </c>
      <c r="D19" s="177">
        <v>210384432</v>
      </c>
      <c r="E19" s="170">
        <v>4.148228182341432</v>
      </c>
      <c r="F19" s="170">
        <v>47.035820627640355</v>
      </c>
      <c r="G19" s="170">
        <v>1.140336547210026</v>
      </c>
      <c r="H19" s="52" t="s">
        <v>160</v>
      </c>
      <c r="I19" s="178">
        <v>28.05265516809807</v>
      </c>
      <c r="J19" s="89">
        <v>18</v>
      </c>
    </row>
    <row r="20" spans="2:10" ht="12.75">
      <c r="B20" s="176" t="s">
        <v>236</v>
      </c>
      <c r="C20" s="175" t="s">
        <v>172</v>
      </c>
      <c r="D20" s="177">
        <v>243139152</v>
      </c>
      <c r="E20" s="170">
        <v>3.8678686819160504</v>
      </c>
      <c r="F20" s="170">
        <v>51.90839400394059</v>
      </c>
      <c r="G20" s="170">
        <v>1.422179085706746</v>
      </c>
      <c r="H20" s="52" t="s">
        <v>160</v>
      </c>
      <c r="I20" s="178">
        <v>26.8910810918839</v>
      </c>
      <c r="J20" s="89">
        <v>19</v>
      </c>
    </row>
    <row r="21" spans="2:10" ht="12.75">
      <c r="B21" s="176" t="s">
        <v>237</v>
      </c>
      <c r="C21" s="175" t="s">
        <v>173</v>
      </c>
      <c r="D21" s="177">
        <v>264546262</v>
      </c>
      <c r="E21" s="170">
        <v>4.389470800698165</v>
      </c>
      <c r="F21" s="170">
        <v>50.43469735021242</v>
      </c>
      <c r="G21" s="170">
        <v>1.3804277606866948</v>
      </c>
      <c r="H21" s="52" t="s">
        <v>160</v>
      </c>
      <c r="I21" s="178">
        <v>29.8422254647595</v>
      </c>
      <c r="J21" s="89">
        <v>17</v>
      </c>
    </row>
    <row r="22" spans="2:10" ht="12.75">
      <c r="B22" s="176" t="s">
        <v>238</v>
      </c>
      <c r="C22" s="175" t="s">
        <v>174</v>
      </c>
      <c r="D22" s="177">
        <v>1499002055</v>
      </c>
      <c r="E22" s="170">
        <v>5.501199695092883</v>
      </c>
      <c r="F22" s="170">
        <v>63.723570513384</v>
      </c>
      <c r="G22" s="170">
        <v>0.8602351174617158</v>
      </c>
      <c r="H22" s="52" t="s">
        <v>160</v>
      </c>
      <c r="I22" s="181">
        <v>53.371049533863825</v>
      </c>
      <c r="J22" s="89">
        <v>6</v>
      </c>
    </row>
    <row r="23" spans="2:10" ht="12.75">
      <c r="B23" s="176" t="s">
        <v>239</v>
      </c>
      <c r="C23" s="175" t="s">
        <v>75</v>
      </c>
      <c r="D23" s="177">
        <v>1304500000</v>
      </c>
      <c r="E23" s="170">
        <v>6.70287</v>
      </c>
      <c r="F23" s="170">
        <v>72.5</v>
      </c>
      <c r="G23" s="170">
        <v>2.1058852575805</v>
      </c>
      <c r="H23" s="52" t="s">
        <v>160</v>
      </c>
      <c r="I23" s="179">
        <v>57.10995880947533</v>
      </c>
      <c r="J23" s="89">
        <v>5</v>
      </c>
    </row>
    <row r="24" spans="2:10" ht="12.75">
      <c r="B24" s="176" t="s">
        <v>240</v>
      </c>
      <c r="C24" s="175" t="s">
        <v>175</v>
      </c>
      <c r="D24" s="177">
        <v>187146143</v>
      </c>
      <c r="E24" s="170">
        <v>6.659863571866392</v>
      </c>
      <c r="F24" s="170">
        <v>81.08388982240473</v>
      </c>
      <c r="G24" s="170">
        <v>4.607258241554564</v>
      </c>
      <c r="H24" s="52" t="s">
        <v>160</v>
      </c>
      <c r="I24" s="180">
        <v>43.60967291057871</v>
      </c>
      <c r="J24" s="89">
        <v>10</v>
      </c>
    </row>
    <row r="25" spans="2:10" ht="12.75">
      <c r="B25" s="176" t="s">
        <v>241</v>
      </c>
      <c r="C25" s="175" t="s">
        <v>258</v>
      </c>
      <c r="D25" s="177">
        <v>496504376</v>
      </c>
      <c r="E25" s="170">
        <v>5.88029021562521</v>
      </c>
      <c r="F25" s="170">
        <v>70.38191224542197</v>
      </c>
      <c r="G25" s="170">
        <v>1.2144490388635523</v>
      </c>
      <c r="H25" s="52" t="s">
        <v>160</v>
      </c>
      <c r="I25" s="181">
        <v>58.45730401189845</v>
      </c>
      <c r="J25" s="89">
        <v>3</v>
      </c>
    </row>
    <row r="26" spans="2:10" ht="12.75">
      <c r="B26" s="176" t="s">
        <v>156</v>
      </c>
      <c r="C26" s="175" t="s">
        <v>256</v>
      </c>
      <c r="D26" s="177">
        <v>71445052</v>
      </c>
      <c r="E26" s="170">
        <v>5.637857692610602</v>
      </c>
      <c r="F26" s="170">
        <v>66.93117965817981</v>
      </c>
      <c r="G26" s="170">
        <v>2.028968900621755</v>
      </c>
      <c r="H26" s="52" t="s">
        <v>160</v>
      </c>
      <c r="I26" s="181">
        <v>45.662319335620545</v>
      </c>
      <c r="J26" s="89">
        <v>8</v>
      </c>
    </row>
    <row r="27" spans="2:10" ht="12.75">
      <c r="B27" s="176" t="s">
        <v>157</v>
      </c>
      <c r="C27" s="175" t="s">
        <v>253</v>
      </c>
      <c r="D27" s="177">
        <v>127038782</v>
      </c>
      <c r="E27" s="170">
        <v>6.123845066028064</v>
      </c>
      <c r="F27" s="170">
        <v>73.86267071420757</v>
      </c>
      <c r="G27" s="170">
        <v>3.5021142379257677</v>
      </c>
      <c r="H27" s="52" t="s">
        <v>160</v>
      </c>
      <c r="I27" s="179">
        <v>42.78409786806856</v>
      </c>
      <c r="J27" s="89">
        <v>12</v>
      </c>
    </row>
    <row r="28" spans="2:10" ht="12.75">
      <c r="B28" s="176" t="s">
        <v>242</v>
      </c>
      <c r="C28" s="175" t="s">
        <v>251</v>
      </c>
      <c r="D28" s="177">
        <v>200030741.4938548</v>
      </c>
      <c r="E28" s="170">
        <v>5.731520295477032</v>
      </c>
      <c r="F28" s="170">
        <v>65.81664244359301</v>
      </c>
      <c r="G28" s="170">
        <v>3.5033697574991525</v>
      </c>
      <c r="H28" s="52" t="s">
        <v>160</v>
      </c>
      <c r="I28" s="179">
        <v>35.376141404601675</v>
      </c>
      <c r="J28" s="89">
        <v>15</v>
      </c>
    </row>
    <row r="29" spans="2:10" ht="13.5" thickBot="1">
      <c r="B29" s="90"/>
      <c r="C29" s="91"/>
      <c r="D29" s="91"/>
      <c r="E29" s="91"/>
      <c r="F29" s="91"/>
      <c r="G29" s="91"/>
      <c r="H29" s="91"/>
      <c r="I29" s="91"/>
      <c r="J29" s="92"/>
    </row>
    <row r="30" ht="13.5" thickTop="1"/>
  </sheetData>
  <sheetProtection/>
  <conditionalFormatting sqref="E10:E28">
    <cfRule type="cellIs" priority="1" dxfId="1" operator="lessThanOrEqual" stopIfTrue="1">
      <formula>$P$1</formula>
    </cfRule>
    <cfRule type="cellIs" priority="2" dxfId="0" operator="between" stopIfTrue="1">
      <formula>$P$1</formula>
      <formula>$P$2</formula>
    </cfRule>
    <cfRule type="cellIs" priority="3" dxfId="3" operator="greaterThanOrEqual" stopIfTrue="1">
      <formula>$P$2</formula>
    </cfRule>
  </conditionalFormatting>
  <conditionalFormatting sqref="F10:F28">
    <cfRule type="cellIs" priority="4" dxfId="1" operator="lessThanOrEqual" stopIfTrue="1">
      <formula>$Q$1</formula>
    </cfRule>
    <cfRule type="cellIs" priority="5" dxfId="0" operator="between" stopIfTrue="1">
      <formula>$Q$1</formula>
      <formula>$Q$2</formula>
    </cfRule>
    <cfRule type="cellIs" priority="6" dxfId="3" operator="greaterThanOrEqual" stopIfTrue="1">
      <formula>$Q$2</formula>
    </cfRule>
  </conditionalFormatting>
  <conditionalFormatting sqref="G10:G28">
    <cfRule type="cellIs" priority="7" dxfId="2" operator="greaterThanOrEqual" stopIfTrue="1">
      <formula>$R$3</formula>
    </cfRule>
    <cfRule type="cellIs" priority="8" dxfId="1" operator="between" stopIfTrue="1">
      <formula>$R$2</formula>
      <formula>$R$3</formula>
    </cfRule>
    <cfRule type="cellIs" priority="9" dxfId="0" operator="between" stopIfTrue="1">
      <formula>$R$1</formula>
      <formula>$R$2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60"/>
  <sheetViews>
    <sheetView zoomScale="85" zoomScaleNormal="85" zoomScalePageLayoutView="0" workbookViewId="0" topLeftCell="A1">
      <pane ySplit="9" topLeftCell="A66" activePane="bottomLeft" state="frozen"/>
      <selection pane="topLeft" activeCell="A1" sqref="A1"/>
      <selection pane="bottomLeft" activeCell="A125" sqref="A125:IV125"/>
    </sheetView>
  </sheetViews>
  <sheetFormatPr defaultColWidth="9.140625" defaultRowHeight="12.75"/>
  <cols>
    <col min="1" max="1" width="3.8515625" style="6" customWidth="1"/>
    <col min="2" max="2" width="6.28125" style="6" customWidth="1"/>
    <col min="3" max="3" width="28.57421875" style="1" customWidth="1"/>
    <col min="4" max="4" width="7.140625" style="1" customWidth="1"/>
    <col min="5" max="5" width="8.421875" style="17" customWidth="1"/>
    <col min="6" max="6" width="9.140625" style="17" customWidth="1"/>
    <col min="7" max="7" width="10.8515625" style="17" customWidth="1"/>
    <col min="8" max="8" width="9.140625" style="17" customWidth="1"/>
    <col min="9" max="9" width="9.00390625" style="6" customWidth="1"/>
    <col min="10" max="10" width="9.140625" style="6" customWidth="1"/>
    <col min="11" max="11" width="12.8515625" style="5" customWidth="1"/>
    <col min="12" max="12" width="9.00390625" style="6" customWidth="1"/>
    <col min="13" max="13" width="13.140625" style="5" customWidth="1"/>
    <col min="14" max="14" width="7.421875" style="6" customWidth="1"/>
    <col min="15" max="15" width="13.8515625" style="6" customWidth="1"/>
    <col min="16" max="16384" width="9.140625" style="6" customWidth="1"/>
  </cols>
  <sheetData>
    <row r="1" ht="12.75"/>
    <row r="2" spans="3:6" ht="15" customHeight="1">
      <c r="C2" s="47" t="s">
        <v>191</v>
      </c>
      <c r="E2" s="18"/>
      <c r="F2" s="18"/>
    </row>
    <row r="3" ht="12.75">
      <c r="C3" s="163" t="s">
        <v>193</v>
      </c>
    </row>
    <row r="4" ht="12.75"/>
    <row r="5" ht="12.75"/>
    <row r="6" ht="12.75"/>
    <row r="7" ht="12.75"/>
    <row r="8" ht="12.75"/>
    <row r="9" spans="2:16" s="33" customFormat="1" ht="29.25" customHeight="1">
      <c r="B9" s="33" t="s">
        <v>0</v>
      </c>
      <c r="C9" s="33" t="s">
        <v>1</v>
      </c>
      <c r="D9" s="33" t="s">
        <v>159</v>
      </c>
      <c r="E9" s="31" t="s">
        <v>163</v>
      </c>
      <c r="F9" s="31" t="s">
        <v>164</v>
      </c>
      <c r="G9" s="31" t="s">
        <v>165</v>
      </c>
      <c r="H9" s="31" t="s">
        <v>5</v>
      </c>
      <c r="I9" s="30" t="s">
        <v>158</v>
      </c>
      <c r="J9" s="31" t="s">
        <v>168</v>
      </c>
      <c r="K9" s="32" t="s">
        <v>166</v>
      </c>
      <c r="L9" s="30" t="s">
        <v>6</v>
      </c>
      <c r="M9" s="32" t="s">
        <v>167</v>
      </c>
      <c r="N9" s="33" t="s">
        <v>311</v>
      </c>
      <c r="O9" s="32" t="s">
        <v>167</v>
      </c>
      <c r="P9" s="33" t="s">
        <v>159</v>
      </c>
    </row>
    <row r="10" spans="2:16" ht="12.75">
      <c r="B10" s="22">
        <v>2</v>
      </c>
      <c r="C10" s="1" t="s">
        <v>82</v>
      </c>
      <c r="D10" s="34" t="s">
        <v>233</v>
      </c>
      <c r="E10" s="17">
        <v>5.588105814542253</v>
      </c>
      <c r="F10" s="17">
        <v>71.7</v>
      </c>
      <c r="G10" s="17">
        <v>1.66440846108034</v>
      </c>
      <c r="H10" s="17">
        <v>40.066718690267955</v>
      </c>
      <c r="I10" s="4">
        <v>51.22543382712441</v>
      </c>
      <c r="J10" s="3">
        <f aca="true" t="shared" si="0" ref="J10:J41">RANK(I10,$I$10:$I$152)</f>
        <v>40</v>
      </c>
      <c r="K10" s="5">
        <v>7062</v>
      </c>
      <c r="L10" s="19">
        <v>0.733</v>
      </c>
      <c r="M10" s="183">
        <v>32854159</v>
      </c>
      <c r="N10" s="6">
        <f>VLOOKUP(C10,nthru!A2:O166,15,FALSE)</f>
        <v>2625.35</v>
      </c>
      <c r="O10" s="183">
        <v>32854159</v>
      </c>
      <c r="P10" s="185" t="str">
        <f>VLOOKUP(C10,Sheet2!A12:B175,2,FALSE)</f>
        <v>Africa</v>
      </c>
    </row>
    <row r="11" spans="2:16" ht="12.75">
      <c r="B11" s="22">
        <v>3</v>
      </c>
      <c r="C11" s="1" t="s">
        <v>50</v>
      </c>
      <c r="D11" s="34" t="s">
        <v>235</v>
      </c>
      <c r="E11" s="17">
        <v>4.266095355185332</v>
      </c>
      <c r="F11" s="17">
        <v>41.7</v>
      </c>
      <c r="G11" s="17">
        <v>0.908230704428091</v>
      </c>
      <c r="H11" s="17">
        <v>17.789617631122834</v>
      </c>
      <c r="I11" s="4">
        <v>26.77531592098588</v>
      </c>
      <c r="J11" s="3">
        <f t="shared" si="0"/>
        <v>130</v>
      </c>
      <c r="K11" s="5">
        <v>2335</v>
      </c>
      <c r="L11" s="19">
        <v>0.446</v>
      </c>
      <c r="M11" s="183">
        <v>16095214</v>
      </c>
      <c r="N11" s="6">
        <v>936</v>
      </c>
      <c r="O11" s="183">
        <v>16095214</v>
      </c>
      <c r="P11" s="185" t="str">
        <f>VLOOKUP(C11,Sheet2!A13:B176,2,FALSE)</f>
        <v>Africa</v>
      </c>
    </row>
    <row r="12" spans="2:16" ht="12.75">
      <c r="B12" s="22">
        <v>17</v>
      </c>
      <c r="C12" s="1" t="s">
        <v>23</v>
      </c>
      <c r="D12" s="34" t="s">
        <v>237</v>
      </c>
      <c r="E12" s="17">
        <v>3.017502610506467</v>
      </c>
      <c r="F12" s="17">
        <v>55.4</v>
      </c>
      <c r="G12" s="17">
        <v>1.00879243748501</v>
      </c>
      <c r="H12" s="17">
        <v>16.716964462205826</v>
      </c>
      <c r="I12" s="4">
        <v>24.58144660466762</v>
      </c>
      <c r="J12" s="3">
        <f t="shared" si="0"/>
        <v>134</v>
      </c>
      <c r="K12" s="5">
        <v>1141</v>
      </c>
      <c r="L12" s="19">
        <v>0.437</v>
      </c>
      <c r="M12" s="183">
        <v>8490301</v>
      </c>
      <c r="N12" s="6">
        <f>VLOOKUP(C12,nthru!A13:O177,15,FALSE)</f>
        <v>1429.31</v>
      </c>
      <c r="O12" s="183">
        <v>8490301</v>
      </c>
      <c r="P12" s="185" t="str">
        <f>VLOOKUP(C12,Sheet2!A23:B186,2,FALSE)</f>
        <v>Africa</v>
      </c>
    </row>
    <row r="13" spans="2:16" ht="12.75">
      <c r="B13" s="22">
        <v>21</v>
      </c>
      <c r="C13" s="1" t="s">
        <v>98</v>
      </c>
      <c r="D13" s="34" t="s">
        <v>235</v>
      </c>
      <c r="E13" s="17">
        <v>4.700453728861374</v>
      </c>
      <c r="F13" s="17">
        <v>48.1</v>
      </c>
      <c r="G13" s="17">
        <v>3.60457525318105</v>
      </c>
      <c r="H13" s="17">
        <v>22.60918243582321</v>
      </c>
      <c r="I13" s="4">
        <v>20.85121297058517</v>
      </c>
      <c r="J13" s="3">
        <f t="shared" si="0"/>
        <v>141</v>
      </c>
      <c r="K13" s="5">
        <v>12387</v>
      </c>
      <c r="L13" s="19">
        <v>0.654</v>
      </c>
      <c r="M13" s="183">
        <v>1835938</v>
      </c>
      <c r="N13" s="6">
        <f>VLOOKUP(C13,nthru!A17:O181,15,FALSE)</f>
        <v>3132.75</v>
      </c>
      <c r="O13" s="183">
        <v>1835938</v>
      </c>
      <c r="P13" s="185" t="str">
        <f>VLOOKUP(C13,Sheet2!A27:B190,2,FALSE)</f>
        <v>Africa</v>
      </c>
    </row>
    <row r="14" spans="2:16" ht="12.75">
      <c r="B14" s="22">
        <v>25</v>
      </c>
      <c r="C14" s="1" t="s">
        <v>25</v>
      </c>
      <c r="D14" s="34" t="s">
        <v>237</v>
      </c>
      <c r="E14" s="17">
        <v>3.6395054665902085</v>
      </c>
      <c r="F14" s="17">
        <v>51.4</v>
      </c>
      <c r="G14" s="17">
        <v>2.00465719935048</v>
      </c>
      <c r="H14" s="17">
        <v>18.70705809827367</v>
      </c>
      <c r="I14" s="4">
        <v>22.399582282283387</v>
      </c>
      <c r="J14" s="3">
        <f t="shared" si="0"/>
        <v>138</v>
      </c>
      <c r="K14" s="5">
        <v>1213</v>
      </c>
      <c r="L14" s="19">
        <v>0.37</v>
      </c>
      <c r="M14" s="183">
        <v>13933363</v>
      </c>
      <c r="N14" s="6">
        <f>VLOOKUP(C14,nthru!A20:O184,15,FALSE)</f>
        <v>972.283</v>
      </c>
      <c r="O14" s="183">
        <v>13933363</v>
      </c>
      <c r="P14" s="185" t="str">
        <f>VLOOKUP(C14,Sheet2!A30:B193,2,FALSE)</f>
        <v>Africa</v>
      </c>
    </row>
    <row r="15" spans="2:16" ht="12.75">
      <c r="B15" s="22">
        <v>27</v>
      </c>
      <c r="C15" s="1" t="s">
        <v>10</v>
      </c>
      <c r="D15" s="34" t="s">
        <v>236</v>
      </c>
      <c r="E15" s="17">
        <v>2.941713843421881</v>
      </c>
      <c r="F15" s="17">
        <v>48.5</v>
      </c>
      <c r="G15" s="17">
        <v>0.836279879410968</v>
      </c>
      <c r="H15" s="17">
        <v>14.267312140596122</v>
      </c>
      <c r="I15" s="4">
        <v>21.84222638732446</v>
      </c>
      <c r="J15" s="3">
        <f t="shared" si="0"/>
        <v>139</v>
      </c>
      <c r="K15" s="5">
        <v>699</v>
      </c>
      <c r="L15" s="19">
        <v>0.413</v>
      </c>
      <c r="M15" s="183">
        <v>7858791</v>
      </c>
      <c r="N15" s="6">
        <f>VLOOKUP(C15,nthru!A22:O186,15,FALSE)</f>
        <v>1105.98</v>
      </c>
      <c r="O15" s="183">
        <v>7858791</v>
      </c>
      <c r="P15" s="185" t="str">
        <f>VLOOKUP(C15,Sheet2!A32:B195,2,FALSE)</f>
        <v>Africa</v>
      </c>
    </row>
    <row r="16" spans="2:16" ht="12.75">
      <c r="B16" s="22">
        <v>29</v>
      </c>
      <c r="C16" s="1" t="s">
        <v>47</v>
      </c>
      <c r="D16" s="34" t="s">
        <v>237</v>
      </c>
      <c r="E16" s="17">
        <v>3.93814135997687</v>
      </c>
      <c r="F16" s="17">
        <v>49.8</v>
      </c>
      <c r="G16" s="17">
        <v>1.26799984238062</v>
      </c>
      <c r="H16" s="17">
        <v>19.61194397268481</v>
      </c>
      <c r="I16" s="4">
        <v>27.22251018880648</v>
      </c>
      <c r="J16" s="3">
        <f t="shared" si="0"/>
        <v>126</v>
      </c>
      <c r="K16" s="5">
        <v>2299</v>
      </c>
      <c r="L16" s="19">
        <v>0.532</v>
      </c>
      <c r="M16" s="183">
        <v>17795149</v>
      </c>
      <c r="N16" s="6">
        <f>VLOOKUP(C16,nthru!A24:O188,15,FALSE)</f>
        <v>2111.58</v>
      </c>
      <c r="O16" s="183">
        <v>17795149</v>
      </c>
      <c r="P16" s="185" t="str">
        <f>VLOOKUP(C16,Sheet2!A34:B197,2,FALSE)</f>
        <v>Africa</v>
      </c>
    </row>
    <row r="17" spans="2:16" ht="12.75">
      <c r="B17" s="22">
        <v>32</v>
      </c>
      <c r="C17" s="1" t="s">
        <v>21</v>
      </c>
      <c r="D17" s="34" t="s">
        <v>235</v>
      </c>
      <c r="E17" s="17">
        <v>4.03</v>
      </c>
      <c r="F17" s="17">
        <v>43.7</v>
      </c>
      <c r="G17" s="17">
        <v>1.5845453747582</v>
      </c>
      <c r="H17" s="17">
        <v>17.6111</v>
      </c>
      <c r="I17" s="4">
        <v>22.879660355804383</v>
      </c>
      <c r="J17" s="3">
        <f t="shared" si="0"/>
        <v>137</v>
      </c>
      <c r="K17" s="5">
        <v>1224</v>
      </c>
      <c r="L17" s="19">
        <v>0.384</v>
      </c>
      <c r="M17" s="183">
        <v>4191429</v>
      </c>
      <c r="O17" s="183">
        <v>4191429</v>
      </c>
      <c r="P17" s="185" t="s">
        <v>312</v>
      </c>
    </row>
    <row r="18" spans="2:16" ht="12.75">
      <c r="B18" s="22">
        <v>33</v>
      </c>
      <c r="C18" s="1" t="s">
        <v>26</v>
      </c>
      <c r="D18" s="34" t="s">
        <v>236</v>
      </c>
      <c r="E18" s="17">
        <v>5.357192875238432</v>
      </c>
      <c r="F18" s="17">
        <v>50.4</v>
      </c>
      <c r="G18" s="17">
        <v>1.70148560323602</v>
      </c>
      <c r="H18" s="17">
        <v>27.000252091201695</v>
      </c>
      <c r="I18" s="4">
        <v>34.266947388468786</v>
      </c>
      <c r="J18" s="3">
        <f t="shared" si="0"/>
        <v>109</v>
      </c>
      <c r="K18" s="5">
        <v>1427</v>
      </c>
      <c r="L18" s="19">
        <v>0.388</v>
      </c>
      <c r="M18" s="183">
        <v>10145609</v>
      </c>
      <c r="N18" s="6">
        <f>VLOOKUP(C18,nthru!A27:O191,15,FALSE)</f>
        <v>536.707</v>
      </c>
      <c r="O18" s="183">
        <v>10145609</v>
      </c>
      <c r="P18" s="185" t="str">
        <f>VLOOKUP(C18,Sheet2!A37:B200,2,FALSE)</f>
        <v>Africa</v>
      </c>
    </row>
    <row r="19" spans="2:16" ht="12.75">
      <c r="B19" s="22">
        <v>38</v>
      </c>
      <c r="C19" s="1" t="s">
        <v>17</v>
      </c>
      <c r="D19" s="34" t="s">
        <v>235</v>
      </c>
      <c r="E19" s="17">
        <v>3.649253464408505</v>
      </c>
      <c r="F19" s="17">
        <v>54</v>
      </c>
      <c r="G19" s="17">
        <v>0.543178620773502</v>
      </c>
      <c r="H19" s="17">
        <v>19.705968707805926</v>
      </c>
      <c r="I19" s="4">
        <v>32.43495533597807</v>
      </c>
      <c r="J19" s="3">
        <f t="shared" si="0"/>
        <v>112</v>
      </c>
      <c r="K19" s="5">
        <v>1262</v>
      </c>
      <c r="L19" s="19">
        <v>0.548</v>
      </c>
      <c r="M19" s="183">
        <v>3609851</v>
      </c>
      <c r="O19" s="183">
        <v>3609851</v>
      </c>
      <c r="P19" s="185" t="s">
        <v>312</v>
      </c>
    </row>
    <row r="20" spans="2:16" ht="15">
      <c r="B20" s="22">
        <v>39</v>
      </c>
      <c r="C20" s="204" t="s">
        <v>281</v>
      </c>
      <c r="D20" s="34" t="s">
        <v>235</v>
      </c>
      <c r="E20" s="17">
        <v>3.92</v>
      </c>
      <c r="F20" s="17">
        <v>45.8</v>
      </c>
      <c r="G20" s="17">
        <v>0.611757528996488</v>
      </c>
      <c r="H20" s="17">
        <v>17.953599999999998</v>
      </c>
      <c r="I20" s="4">
        <v>29.040167168064748</v>
      </c>
      <c r="J20" s="3">
        <f t="shared" si="0"/>
        <v>120</v>
      </c>
      <c r="K20" s="5">
        <v>714</v>
      </c>
      <c r="L20" s="19">
        <v>0.411</v>
      </c>
      <c r="M20" s="183">
        <v>58740547</v>
      </c>
      <c r="N20" s="6">
        <f>VLOOKUP(C20,nthru!A32:O196,15,FALSE)</f>
        <v>1698.78</v>
      </c>
      <c r="O20" s="183">
        <v>58740547</v>
      </c>
      <c r="P20" s="185" t="str">
        <f>VLOOKUP(C20,Sheet2!A42:B205,2,FALSE)</f>
        <v>Africa</v>
      </c>
    </row>
    <row r="21" spans="2:16" ht="12.75">
      <c r="B21" s="22">
        <v>47</v>
      </c>
      <c r="C21" s="1" t="s">
        <v>44</v>
      </c>
      <c r="D21" s="34" t="s">
        <v>236</v>
      </c>
      <c r="E21" s="17">
        <v>5.659464334915794</v>
      </c>
      <c r="F21" s="17">
        <v>53.9</v>
      </c>
      <c r="G21" s="17">
        <v>1.4851699999999999</v>
      </c>
      <c r="H21" s="17">
        <v>30.504512765196125</v>
      </c>
      <c r="I21" s="4">
        <v>40.44342706307227</v>
      </c>
      <c r="J21" s="3">
        <f t="shared" si="0"/>
        <v>87</v>
      </c>
      <c r="K21" s="5">
        <v>2178</v>
      </c>
      <c r="L21" s="19">
        <v>0.516</v>
      </c>
      <c r="M21" s="183">
        <v>804206</v>
      </c>
      <c r="N21" s="6">
        <f>VLOOKUP(C21,nthru!A39:O203,15,FALSE)</f>
        <v>1731.07</v>
      </c>
      <c r="O21" s="183">
        <v>804206</v>
      </c>
      <c r="P21" s="185" t="str">
        <f>VLOOKUP(C21,Sheet2!A49:B212,2,FALSE)</f>
        <v>Africa</v>
      </c>
    </row>
    <row r="22" spans="2:16" ht="12.75">
      <c r="B22" s="22">
        <v>51</v>
      </c>
      <c r="C22" s="1" t="s">
        <v>64</v>
      </c>
      <c r="D22" s="34" t="s">
        <v>233</v>
      </c>
      <c r="E22" s="17">
        <v>6.675686387581435</v>
      </c>
      <c r="F22" s="17">
        <v>70.7</v>
      </c>
      <c r="G22" s="17">
        <v>1.66610177957835</v>
      </c>
      <c r="H22" s="17">
        <v>47.19710276020075</v>
      </c>
      <c r="I22" s="4">
        <v>60.32131662545697</v>
      </c>
      <c r="J22" s="3">
        <f t="shared" si="0"/>
        <v>12</v>
      </c>
      <c r="K22" s="5">
        <v>4337</v>
      </c>
      <c r="L22" s="19">
        <v>0.708</v>
      </c>
      <c r="M22" s="183">
        <v>72849793</v>
      </c>
      <c r="N22" s="6">
        <f>VLOOKUP(C22,nthru!A42:O206,15,FALSE)</f>
        <v>3264.49</v>
      </c>
      <c r="O22" s="183">
        <v>72849793</v>
      </c>
      <c r="P22" s="185" t="str">
        <f>VLOOKUP(C22,Sheet2!A52:B215,2,FALSE)</f>
        <v>Africa</v>
      </c>
    </row>
    <row r="23" spans="2:16" ht="12.75">
      <c r="B23" s="22">
        <v>56</v>
      </c>
      <c r="C23" s="1" t="s">
        <v>12</v>
      </c>
      <c r="D23" s="34" t="s">
        <v>236</v>
      </c>
      <c r="E23" s="17">
        <v>3.978806777472894</v>
      </c>
      <c r="F23" s="17">
        <v>51.8</v>
      </c>
      <c r="G23" s="17">
        <v>1.35189288013713</v>
      </c>
      <c r="H23" s="17">
        <v>20.61021910730959</v>
      </c>
      <c r="I23" s="4">
        <v>28.09861340711243</v>
      </c>
      <c r="J23" s="3">
        <f t="shared" si="0"/>
        <v>124</v>
      </c>
      <c r="K23" s="5">
        <v>1055</v>
      </c>
      <c r="L23" s="19">
        <v>0.406</v>
      </c>
      <c r="M23" s="183">
        <v>75173000</v>
      </c>
      <c r="N23" s="6">
        <f>VLOOKUP(C23,nthru!A45:O209,15,FALSE)</f>
        <v>768.715</v>
      </c>
      <c r="O23" s="183">
        <v>75173000</v>
      </c>
      <c r="P23" s="185" t="str">
        <f>VLOOKUP(C23,Sheet2!A55:B218,2,FALSE)</f>
        <v>Africa</v>
      </c>
    </row>
    <row r="24" spans="2:16" ht="12.75">
      <c r="B24" s="22">
        <v>64</v>
      </c>
      <c r="C24" s="1" t="s">
        <v>48</v>
      </c>
      <c r="D24" s="34" t="s">
        <v>237</v>
      </c>
      <c r="E24" s="17">
        <v>4.735096761618158</v>
      </c>
      <c r="F24" s="17">
        <v>59.1</v>
      </c>
      <c r="G24" s="17">
        <v>1.48572189307791</v>
      </c>
      <c r="H24" s="17">
        <v>27.984421861163316</v>
      </c>
      <c r="I24" s="4">
        <v>37.09801826157607</v>
      </c>
      <c r="J24" s="3">
        <f t="shared" si="0"/>
        <v>100</v>
      </c>
      <c r="K24" s="5">
        <v>2480</v>
      </c>
      <c r="L24" s="19">
        <v>0.553</v>
      </c>
      <c r="M24" s="183">
        <v>22535010</v>
      </c>
      <c r="N24" s="6">
        <f>VLOOKUP(C24,nthru!A50:O214,15,FALSE)</f>
        <v>2074.89</v>
      </c>
      <c r="O24" s="183">
        <v>22535010</v>
      </c>
      <c r="P24" s="185" t="str">
        <f>VLOOKUP(C24,Sheet2!A60:B223,2,FALSE)</f>
        <v>Africa</v>
      </c>
    </row>
    <row r="25" spans="2:16" ht="12.75">
      <c r="B25" s="22">
        <v>68</v>
      </c>
      <c r="C25" s="1" t="s">
        <v>46</v>
      </c>
      <c r="D25" s="34" t="s">
        <v>237</v>
      </c>
      <c r="E25" s="17">
        <v>3.98</v>
      </c>
      <c r="F25" s="17">
        <v>54.8</v>
      </c>
      <c r="G25" s="17">
        <v>1.27135184472036</v>
      </c>
      <c r="H25" s="17">
        <v>21.810399999999998</v>
      </c>
      <c r="I25" s="4">
        <v>30.25217378627419</v>
      </c>
      <c r="J25" s="3">
        <f t="shared" si="0"/>
        <v>116</v>
      </c>
      <c r="K25" s="5">
        <v>2316</v>
      </c>
      <c r="L25" s="19">
        <v>0.456</v>
      </c>
      <c r="M25" s="183">
        <v>9002656</v>
      </c>
      <c r="N25" s="6">
        <f>VLOOKUP(C25,nthru!A53:O217,15,FALSE)</f>
        <v>1050.24</v>
      </c>
      <c r="O25" s="183">
        <v>9002656</v>
      </c>
      <c r="P25" s="185" t="str">
        <f>VLOOKUP(C25,Sheet2!A63:B226,2,FALSE)</f>
        <v>Africa</v>
      </c>
    </row>
    <row r="26" spans="2:16" ht="12.75">
      <c r="B26" s="22">
        <v>86</v>
      </c>
      <c r="C26" s="1" t="s">
        <v>19</v>
      </c>
      <c r="D26" s="34" t="s">
        <v>236</v>
      </c>
      <c r="E26" s="17">
        <v>3.672734949900796</v>
      </c>
      <c r="F26" s="17">
        <v>52.1</v>
      </c>
      <c r="G26" s="17">
        <v>1.06682906367162</v>
      </c>
      <c r="H26" s="17">
        <v>19.13494908898315</v>
      </c>
      <c r="I26" s="4">
        <v>27.767930540435</v>
      </c>
      <c r="J26" s="3">
        <f t="shared" si="0"/>
        <v>125</v>
      </c>
      <c r="K26" s="5">
        <v>1240</v>
      </c>
      <c r="L26" s="19">
        <v>0.521</v>
      </c>
      <c r="M26" s="183">
        <v>35598952</v>
      </c>
      <c r="N26" s="6">
        <f>VLOOKUP(C26,nthru!A70:O234,15,FALSE)</f>
        <v>2459.13</v>
      </c>
      <c r="O26" s="183">
        <v>35598952</v>
      </c>
      <c r="P26" s="185" t="str">
        <f>VLOOKUP(C26,Sheet2!A80:B243,2,FALSE)</f>
        <v>Africa</v>
      </c>
    </row>
    <row r="27" spans="2:16" ht="12.75">
      <c r="B27" s="22">
        <v>98</v>
      </c>
      <c r="C27" s="1" t="s">
        <v>13</v>
      </c>
      <c r="D27" s="34" t="s">
        <v>235</v>
      </c>
      <c r="E27" s="17">
        <v>3.733501480796564</v>
      </c>
      <c r="F27" s="17">
        <v>58.4</v>
      </c>
      <c r="G27" s="17">
        <v>1.08128217432025</v>
      </c>
      <c r="H27" s="17">
        <v>21.803648647851933</v>
      </c>
      <c r="I27" s="4">
        <v>31.53763757945661</v>
      </c>
      <c r="J27" s="3">
        <f t="shared" si="0"/>
        <v>113</v>
      </c>
      <c r="K27" s="5">
        <v>923</v>
      </c>
      <c r="L27" s="19">
        <v>0.533</v>
      </c>
      <c r="M27" s="183">
        <v>18642586</v>
      </c>
      <c r="N27" s="6">
        <f>VLOOKUP(C27,nthru!A80:O244,15,FALSE)</f>
        <v>996.955</v>
      </c>
      <c r="O27" s="183">
        <v>18642586</v>
      </c>
      <c r="P27" s="185" t="str">
        <f>VLOOKUP(C27,Sheet2!A90:B253,2,FALSE)</f>
        <v>Africa</v>
      </c>
    </row>
    <row r="28" spans="2:16" ht="12.75">
      <c r="B28" s="22">
        <v>99</v>
      </c>
      <c r="C28" s="1" t="s">
        <v>8</v>
      </c>
      <c r="D28" s="34" t="s">
        <v>235</v>
      </c>
      <c r="E28" s="17">
        <v>4.44</v>
      </c>
      <c r="F28" s="17">
        <v>46.3</v>
      </c>
      <c r="G28" s="17">
        <v>0.471293215971802</v>
      </c>
      <c r="H28" s="17">
        <v>20.5572</v>
      </c>
      <c r="I28" s="4">
        <v>34.471205821805306</v>
      </c>
      <c r="J28" s="3">
        <f t="shared" si="0"/>
        <v>107</v>
      </c>
      <c r="K28" s="5">
        <v>667</v>
      </c>
      <c r="L28" s="19">
        <v>0.437</v>
      </c>
      <c r="M28" s="183">
        <v>13226091</v>
      </c>
      <c r="N28" s="6">
        <f>VLOOKUP(C28,nthru!A81:O245,15,FALSE)</f>
        <v>1403.56</v>
      </c>
      <c r="O28" s="183">
        <v>13226091</v>
      </c>
      <c r="P28" s="185" t="str">
        <f>VLOOKUP(C28,Sheet2!A91:B254,2,FALSE)</f>
        <v>Africa</v>
      </c>
    </row>
    <row r="29" spans="2:16" ht="12.75">
      <c r="B29" s="22">
        <v>102</v>
      </c>
      <c r="C29" s="1" t="s">
        <v>18</v>
      </c>
      <c r="D29" s="34" t="s">
        <v>237</v>
      </c>
      <c r="E29" s="17">
        <v>3.762327587591211</v>
      </c>
      <c r="F29" s="17">
        <v>53.1</v>
      </c>
      <c r="G29" s="17">
        <v>1.6197778917319</v>
      </c>
      <c r="H29" s="17">
        <v>19.977959490109335</v>
      </c>
      <c r="I29" s="4">
        <v>25.770890905369633</v>
      </c>
      <c r="J29" s="3">
        <f t="shared" si="0"/>
        <v>132</v>
      </c>
      <c r="K29" s="5">
        <v>1033</v>
      </c>
      <c r="L29" s="19">
        <v>0.38</v>
      </c>
      <c r="M29" s="183">
        <v>11611090</v>
      </c>
      <c r="N29" s="6">
        <f>VLOOKUP(C29,nthru!A83:O247,15,FALSE)</f>
        <v>1213.35</v>
      </c>
      <c r="O29" s="183">
        <v>11611090</v>
      </c>
      <c r="P29" s="185" t="str">
        <f>VLOOKUP(C29,Sheet2!A93:B256,2,FALSE)</f>
        <v>Africa</v>
      </c>
    </row>
    <row r="30" spans="2:16" ht="12.75">
      <c r="B30" s="22">
        <v>104</v>
      </c>
      <c r="C30" s="1" t="s">
        <v>38</v>
      </c>
      <c r="D30" s="34" t="s">
        <v>237</v>
      </c>
      <c r="E30" s="17">
        <v>4.951906940601439</v>
      </c>
      <c r="F30" s="17">
        <v>63.2</v>
      </c>
      <c r="G30" s="17">
        <v>1.90137400910503</v>
      </c>
      <c r="H30" s="17">
        <v>31.296051864601093</v>
      </c>
      <c r="I30" s="4">
        <v>38.209362746112944</v>
      </c>
      <c r="J30" s="3">
        <f t="shared" si="0"/>
        <v>93</v>
      </c>
      <c r="K30" s="5">
        <v>2234</v>
      </c>
      <c r="L30" s="19">
        <v>0.55</v>
      </c>
      <c r="M30" s="183">
        <v>2963105</v>
      </c>
      <c r="N30" s="6">
        <f>VLOOKUP(C30,nthru!A85:O249,15,FALSE)</f>
        <v>749.065</v>
      </c>
      <c r="O30" s="183">
        <v>2963105</v>
      </c>
      <c r="P30" s="185" t="str">
        <f>VLOOKUP(C30,Sheet2!A95:B258,2,FALSE)</f>
        <v>Africa</v>
      </c>
    </row>
    <row r="31" spans="2:16" ht="12.75">
      <c r="B31" s="22">
        <v>109</v>
      </c>
      <c r="C31" s="1" t="s">
        <v>65</v>
      </c>
      <c r="D31" s="34" t="s">
        <v>233</v>
      </c>
      <c r="E31" s="17">
        <v>5.63455</v>
      </c>
      <c r="F31" s="17">
        <v>70.4</v>
      </c>
      <c r="G31" s="17">
        <v>1.13006366765756</v>
      </c>
      <c r="H31" s="17">
        <v>39.667232</v>
      </c>
      <c r="I31" s="4">
        <v>56.75259575047146</v>
      </c>
      <c r="J31" s="3">
        <f t="shared" si="0"/>
        <v>21</v>
      </c>
      <c r="K31" s="5">
        <v>4555</v>
      </c>
      <c r="L31" s="19">
        <v>0.646</v>
      </c>
      <c r="M31" s="183">
        <v>30142708.7983098</v>
      </c>
      <c r="N31" s="6">
        <f>VLOOKUP(C31,nthru!A89:O253,15,FALSE)</f>
        <v>4150.46</v>
      </c>
      <c r="O31" s="183">
        <v>30142708.7983098</v>
      </c>
      <c r="P31" s="185" t="str">
        <f>VLOOKUP(C31,Sheet2!A99:B262,2,FALSE)</f>
        <v>Africa</v>
      </c>
    </row>
    <row r="32" spans="2:16" ht="12.75">
      <c r="B32" s="22">
        <v>110</v>
      </c>
      <c r="C32" s="1" t="s">
        <v>24</v>
      </c>
      <c r="D32" s="34" t="s">
        <v>235</v>
      </c>
      <c r="E32" s="17">
        <v>3.8419719765679</v>
      </c>
      <c r="F32" s="17">
        <v>42.8</v>
      </c>
      <c r="G32" s="17">
        <v>0.932250799996343</v>
      </c>
      <c r="H32" s="17">
        <v>16.44364005971061</v>
      </c>
      <c r="I32" s="4">
        <v>24.610909677822963</v>
      </c>
      <c r="J32" s="3">
        <f t="shared" si="0"/>
        <v>133</v>
      </c>
      <c r="K32" s="5">
        <v>1242</v>
      </c>
      <c r="L32" s="19">
        <v>0.384</v>
      </c>
      <c r="M32" s="183">
        <v>20532675</v>
      </c>
      <c r="N32" s="6">
        <f>VLOOKUP(C32,nthru!A90:O254,15,FALSE)</f>
        <v>1908.33</v>
      </c>
      <c r="O32" s="183">
        <v>20532675</v>
      </c>
      <c r="P32" s="185" t="str">
        <f>VLOOKUP(C32,Sheet2!A100:B263,2,FALSE)</f>
        <v>Africa</v>
      </c>
    </row>
    <row r="33" spans="2:16" ht="12.75">
      <c r="B33" s="22">
        <v>111</v>
      </c>
      <c r="C33" s="1" t="s">
        <v>83</v>
      </c>
      <c r="D33" s="34" t="s">
        <v>235</v>
      </c>
      <c r="E33" s="17">
        <v>4.5</v>
      </c>
      <c r="F33" s="17">
        <v>51.6</v>
      </c>
      <c r="G33" s="17">
        <v>3.70735294726945</v>
      </c>
      <c r="H33" s="17">
        <v>23.22</v>
      </c>
      <c r="I33" s="4">
        <v>21.103029920462983</v>
      </c>
      <c r="J33" s="3">
        <f t="shared" si="0"/>
        <v>140</v>
      </c>
      <c r="K33" s="5">
        <v>7586</v>
      </c>
      <c r="L33" s="19">
        <v>0.65</v>
      </c>
      <c r="M33" s="183">
        <v>2019677</v>
      </c>
      <c r="N33" s="6">
        <f>VLOOKUP(C33,nthru!A91:O255,15,FALSE)</f>
        <v>2285.49</v>
      </c>
      <c r="O33" s="183">
        <v>2019677</v>
      </c>
      <c r="P33" s="185" t="str">
        <f>VLOOKUP(C33,Sheet2!A101:B264,2,FALSE)</f>
        <v>Africa</v>
      </c>
    </row>
    <row r="34" spans="2:16" ht="12.75">
      <c r="B34" s="22">
        <v>116</v>
      </c>
      <c r="C34" s="1" t="s">
        <v>14</v>
      </c>
      <c r="D34" s="34" t="s">
        <v>237</v>
      </c>
      <c r="E34" s="17">
        <v>3.754709222793746</v>
      </c>
      <c r="F34" s="17">
        <v>55.8</v>
      </c>
      <c r="G34" s="17">
        <v>1.63566204507672</v>
      </c>
      <c r="H34" s="17">
        <v>20.951277463189104</v>
      </c>
      <c r="I34" s="4">
        <v>26.94047249099398</v>
      </c>
      <c r="J34" s="3">
        <f t="shared" si="0"/>
        <v>129</v>
      </c>
      <c r="K34" s="5">
        <v>781</v>
      </c>
      <c r="L34" s="19">
        <v>0.374</v>
      </c>
      <c r="M34" s="183">
        <v>13264190</v>
      </c>
      <c r="N34" s="6">
        <f>VLOOKUP(C34,nthru!A96:O260,15,FALSE)</f>
        <v>556.928</v>
      </c>
      <c r="O34" s="183">
        <v>13264190</v>
      </c>
      <c r="P34" s="185" t="str">
        <f>VLOOKUP(C34,Sheet2!A106:B269,2,FALSE)</f>
        <v>Africa</v>
      </c>
    </row>
    <row r="35" spans="2:16" ht="12.75">
      <c r="B35" s="22">
        <v>117</v>
      </c>
      <c r="C35" s="1" t="s">
        <v>20</v>
      </c>
      <c r="D35" s="34" t="s">
        <v>237</v>
      </c>
      <c r="E35" s="17">
        <v>4.776269154715778</v>
      </c>
      <c r="F35" s="17">
        <v>46.5</v>
      </c>
      <c r="G35" s="17">
        <v>1.34163828465234</v>
      </c>
      <c r="H35" s="17">
        <v>22.209651569428367</v>
      </c>
      <c r="I35" s="4">
        <v>30.345241755950507</v>
      </c>
      <c r="J35" s="3">
        <f t="shared" si="0"/>
        <v>115</v>
      </c>
      <c r="K35" s="5">
        <v>1128</v>
      </c>
      <c r="L35" s="19">
        <v>0.47</v>
      </c>
      <c r="M35" s="183">
        <v>141356083</v>
      </c>
      <c r="N35" s="6">
        <f>VLOOKUP(C35,nthru!A97:O261,15,FALSE)</f>
        <v>608.894</v>
      </c>
      <c r="O35" s="183">
        <v>141356083</v>
      </c>
      <c r="P35" s="185" t="str">
        <f>VLOOKUP(C35,Sheet2!A107:B270,2,FALSE)</f>
        <v>Africa</v>
      </c>
    </row>
    <row r="36" spans="2:16" ht="12.75">
      <c r="B36" s="22">
        <v>132</v>
      </c>
      <c r="C36" s="1" t="s">
        <v>27</v>
      </c>
      <c r="D36" s="34" t="s">
        <v>236</v>
      </c>
      <c r="E36" s="17">
        <v>4.231771731627127</v>
      </c>
      <c r="F36" s="17">
        <v>45.2</v>
      </c>
      <c r="G36" s="17">
        <v>0.793114393543085</v>
      </c>
      <c r="H36" s="17">
        <v>19.127608226954614</v>
      </c>
      <c r="I36" s="4">
        <v>29.587481839755764</v>
      </c>
      <c r="J36" s="3">
        <f t="shared" si="0"/>
        <v>119</v>
      </c>
      <c r="K36" s="5">
        <v>1206</v>
      </c>
      <c r="L36" s="19">
        <v>0.452</v>
      </c>
      <c r="M36" s="183">
        <v>9233793</v>
      </c>
      <c r="N36" s="6">
        <f>VLOOKUP(C36,nthru!A109:O273,15,FALSE)</f>
        <v>1350.01</v>
      </c>
      <c r="O36" s="183">
        <v>9233793</v>
      </c>
      <c r="P36" s="185" t="str">
        <f>VLOOKUP(C36,Sheet2!A119:B282,2,FALSE)</f>
        <v>Africa</v>
      </c>
    </row>
    <row r="37" spans="2:16" ht="12.75">
      <c r="B37" s="22">
        <v>139</v>
      </c>
      <c r="C37" s="1" t="s">
        <v>32</v>
      </c>
      <c r="D37" s="34" t="s">
        <v>237</v>
      </c>
      <c r="E37" s="17">
        <v>4.482486755236281</v>
      </c>
      <c r="F37" s="17">
        <v>62.3</v>
      </c>
      <c r="G37" s="17">
        <v>1.35741632385821</v>
      </c>
      <c r="H37" s="17">
        <v>27.925892485122027</v>
      </c>
      <c r="I37" s="4">
        <v>38.027724621274594</v>
      </c>
      <c r="J37" s="3">
        <f t="shared" si="0"/>
        <v>96</v>
      </c>
      <c r="K37" s="5">
        <v>1792</v>
      </c>
      <c r="L37" s="19">
        <v>0.499</v>
      </c>
      <c r="M37" s="183">
        <v>11770340</v>
      </c>
      <c r="N37" s="6">
        <f>VLOOKUP(C37,nthru!A111:O275,15,FALSE)</f>
        <v>1671.33</v>
      </c>
      <c r="O37" s="183">
        <v>11770340</v>
      </c>
      <c r="P37" s="185" t="str">
        <f>VLOOKUP(C37,Sheet2!A121:B284,2,FALSE)</f>
        <v>Africa</v>
      </c>
    </row>
    <row r="38" spans="2:16" ht="12.75">
      <c r="B38" s="22">
        <v>141</v>
      </c>
      <c r="C38" s="1" t="s">
        <v>7</v>
      </c>
      <c r="D38" s="34" t="s">
        <v>237</v>
      </c>
      <c r="E38" s="17">
        <v>3.5514148550454516</v>
      </c>
      <c r="F38" s="17">
        <v>41.8</v>
      </c>
      <c r="G38" s="17">
        <v>0.772031496430992</v>
      </c>
      <c r="H38" s="17">
        <v>14.844914094089987</v>
      </c>
      <c r="I38" s="4">
        <v>23.08002677241313</v>
      </c>
      <c r="J38" s="3">
        <f t="shared" si="0"/>
        <v>136</v>
      </c>
      <c r="K38" s="5">
        <v>806</v>
      </c>
      <c r="L38" s="19">
        <v>0.336</v>
      </c>
      <c r="M38" s="183">
        <v>5586403</v>
      </c>
      <c r="N38" s="6">
        <f>VLOOKUP(C38,nthru!A112:O276,15,FALSE)</f>
        <v>2622.08</v>
      </c>
      <c r="O38" s="183">
        <v>5586403</v>
      </c>
      <c r="P38" s="185" t="str">
        <f>VLOOKUP(C38,Sheet2!A122:B285,2,FALSE)</f>
        <v>Africa</v>
      </c>
    </row>
    <row r="39" spans="2:16" ht="12.75">
      <c r="B39" s="22">
        <v>146</v>
      </c>
      <c r="C39" s="1" t="s">
        <v>105</v>
      </c>
      <c r="D39" s="34" t="s">
        <v>235</v>
      </c>
      <c r="E39" s="17">
        <v>4.951472421709353</v>
      </c>
      <c r="F39" s="17">
        <v>50.8</v>
      </c>
      <c r="G39" s="17">
        <v>2.0815112707477</v>
      </c>
      <c r="H39" s="17">
        <v>25.15347990228351</v>
      </c>
      <c r="I39" s="4">
        <v>29.692910806333934</v>
      </c>
      <c r="J39" s="3">
        <f t="shared" si="0"/>
        <v>118</v>
      </c>
      <c r="K39" s="5">
        <v>11110</v>
      </c>
      <c r="L39" s="19">
        <v>0.674</v>
      </c>
      <c r="M39" s="183">
        <v>46892428</v>
      </c>
      <c r="N39" s="6">
        <f>VLOOKUP(C39,nthru!A116:O280,15,FALSE)</f>
        <v>3258.73</v>
      </c>
      <c r="O39" s="183">
        <v>46892428</v>
      </c>
      <c r="P39" s="185" t="str">
        <f>VLOOKUP(C39,Sheet2!A126:B289,2,FALSE)</f>
        <v>Africa</v>
      </c>
    </row>
    <row r="40" spans="2:16" ht="12.75">
      <c r="B40" s="22">
        <v>149</v>
      </c>
      <c r="C40" s="1" t="s">
        <v>41</v>
      </c>
      <c r="D40" s="34" t="s">
        <v>236</v>
      </c>
      <c r="E40" s="17">
        <v>4.49</v>
      </c>
      <c r="F40" s="17">
        <v>57.4</v>
      </c>
      <c r="G40" s="17">
        <v>2.43853903270531</v>
      </c>
      <c r="H40" s="17">
        <v>25.7726</v>
      </c>
      <c r="I40" s="4">
        <v>28.549897323195143</v>
      </c>
      <c r="J40" s="3">
        <f t="shared" si="0"/>
        <v>121</v>
      </c>
      <c r="K40" s="5">
        <v>2083</v>
      </c>
      <c r="L40" s="19">
        <v>0.526</v>
      </c>
      <c r="M40" s="183">
        <v>36899747</v>
      </c>
      <c r="N40" s="6">
        <f>VLOOKUP(C40,nthru!A119:O283,15,FALSE)</f>
        <v>1769.7</v>
      </c>
      <c r="O40" s="183">
        <v>36899747</v>
      </c>
      <c r="P40" s="185" t="str">
        <f>VLOOKUP(C40,Sheet2!A129:B292,2,FALSE)</f>
        <v>Africa</v>
      </c>
    </row>
    <row r="41" spans="2:16" ht="12.75">
      <c r="B41" s="22">
        <v>156</v>
      </c>
      <c r="C41" s="1" t="s">
        <v>9</v>
      </c>
      <c r="D41" s="34" t="s">
        <v>236</v>
      </c>
      <c r="E41" s="17">
        <v>2.446216024716058</v>
      </c>
      <c r="F41" s="17">
        <v>51</v>
      </c>
      <c r="G41" s="17">
        <v>1.14476922993694</v>
      </c>
      <c r="H41" s="17">
        <v>12.475701726051895</v>
      </c>
      <c r="I41" s="4">
        <v>17.790910246872063</v>
      </c>
      <c r="J41" s="3">
        <f t="shared" si="0"/>
        <v>142</v>
      </c>
      <c r="K41" s="5">
        <v>744</v>
      </c>
      <c r="L41" s="19">
        <v>0.467</v>
      </c>
      <c r="M41" s="183">
        <v>38477873</v>
      </c>
      <c r="N41" s="6">
        <f>VLOOKUP(C41,nthru!A124:O288,15,FALSE)</f>
        <v>2369.4</v>
      </c>
      <c r="O41" s="183">
        <v>38477873</v>
      </c>
      <c r="P41" s="185" t="str">
        <f>VLOOKUP(C41,Sheet2!A134:B297,2,FALSE)</f>
        <v>Africa</v>
      </c>
    </row>
    <row r="42" spans="2:16" ht="12.75">
      <c r="B42" s="22">
        <v>159</v>
      </c>
      <c r="C42" s="1" t="s">
        <v>33</v>
      </c>
      <c r="D42" s="34" t="s">
        <v>237</v>
      </c>
      <c r="E42" s="17">
        <v>2.621842373130571</v>
      </c>
      <c r="F42" s="17">
        <v>57.8</v>
      </c>
      <c r="G42" s="17">
        <v>0.82133150097526</v>
      </c>
      <c r="H42" s="17">
        <v>15.154248916694698</v>
      </c>
      <c r="I42" s="4">
        <v>23.283041190540494</v>
      </c>
      <c r="J42" s="3">
        <f aca="true" t="shared" si="1" ref="J42:J73">RANK(I42,$I$10:$I$152)</f>
        <v>135</v>
      </c>
      <c r="K42" s="5">
        <v>1506</v>
      </c>
      <c r="L42" s="19">
        <v>0.512</v>
      </c>
      <c r="M42" s="183">
        <v>6238572</v>
      </c>
      <c r="N42" s="6">
        <f>VLOOKUP(C42,nthru!A126:O290,15,FALSE)</f>
        <v>1101.85</v>
      </c>
      <c r="O42" s="183">
        <v>6238572</v>
      </c>
      <c r="P42" s="185" t="str">
        <f>VLOOKUP(C42,Sheet2!A136:B299,2,FALSE)</f>
        <v>Africa</v>
      </c>
    </row>
    <row r="43" spans="2:16" ht="12.75">
      <c r="B43" s="22">
        <v>162</v>
      </c>
      <c r="C43" s="1" t="s">
        <v>92</v>
      </c>
      <c r="D43" s="34" t="s">
        <v>233</v>
      </c>
      <c r="E43" s="17">
        <v>5.892644440692371</v>
      </c>
      <c r="F43" s="17">
        <v>73.5</v>
      </c>
      <c r="G43" s="17">
        <v>1.76281857855935</v>
      </c>
      <c r="H43" s="17">
        <v>43.31093663908893</v>
      </c>
      <c r="I43" s="4">
        <v>54.309056083707716</v>
      </c>
      <c r="J43" s="3">
        <f t="shared" si="1"/>
        <v>29</v>
      </c>
      <c r="K43" s="5">
        <v>8371</v>
      </c>
      <c r="L43" s="19">
        <v>0.766</v>
      </c>
      <c r="M43" s="183">
        <v>10029000</v>
      </c>
      <c r="N43" s="6">
        <f>VLOOKUP(C43,nthru!A128:O292,15,FALSE)</f>
        <v>5736.7</v>
      </c>
      <c r="O43" s="183">
        <v>10029000</v>
      </c>
      <c r="P43" s="185" t="str">
        <f>VLOOKUP(C43,Sheet2!A138:B301,2,FALSE)</f>
        <v>Africa</v>
      </c>
    </row>
    <row r="44" spans="2:16" ht="12.75">
      <c r="B44" s="22">
        <v>165</v>
      </c>
      <c r="C44" s="1" t="s">
        <v>29</v>
      </c>
      <c r="D44" s="34" t="s">
        <v>236</v>
      </c>
      <c r="E44" s="17">
        <v>4.480019067852941</v>
      </c>
      <c r="F44" s="17">
        <v>49.7</v>
      </c>
      <c r="G44" s="17">
        <v>1.37496031763946</v>
      </c>
      <c r="H44" s="17">
        <v>22.265694767229114</v>
      </c>
      <c r="I44" s="4">
        <v>30.20763632988758</v>
      </c>
      <c r="J44" s="3">
        <f t="shared" si="1"/>
        <v>117</v>
      </c>
      <c r="K44" s="5">
        <v>1454</v>
      </c>
      <c r="L44" s="19">
        <v>0.505</v>
      </c>
      <c r="M44" s="183">
        <v>28947181</v>
      </c>
      <c r="N44" s="6">
        <f>VLOOKUP(C44,nthru!A130:O294,15,FALSE)</f>
        <v>1870.99</v>
      </c>
      <c r="O44" s="183">
        <v>28947181</v>
      </c>
      <c r="P44" s="185" t="str">
        <f>VLOOKUP(C44,Sheet2!A140:B303,2,FALSE)</f>
        <v>Africa</v>
      </c>
    </row>
    <row r="45" spans="2:16" ht="12.75">
      <c r="B45" s="22">
        <v>176</v>
      </c>
      <c r="C45" s="1" t="s">
        <v>15</v>
      </c>
      <c r="D45" s="34" t="s">
        <v>235</v>
      </c>
      <c r="E45" s="17">
        <v>4.314585362164207</v>
      </c>
      <c r="F45" s="17">
        <v>40.5</v>
      </c>
      <c r="G45" s="17">
        <v>0.770187568784668</v>
      </c>
      <c r="H45" s="17">
        <v>17.474070716765038</v>
      </c>
      <c r="I45" s="4">
        <v>27.179824341354283</v>
      </c>
      <c r="J45" s="3">
        <f t="shared" si="1"/>
        <v>127</v>
      </c>
      <c r="K45" s="5">
        <v>1023</v>
      </c>
      <c r="L45" s="19">
        <v>0.434</v>
      </c>
      <c r="M45" s="183">
        <v>11478317</v>
      </c>
      <c r="N45" s="6">
        <f>VLOOKUP(C45,nthru!A140:O304,15,FALSE)</f>
        <v>590.269</v>
      </c>
      <c r="O45" s="183">
        <v>11478317</v>
      </c>
      <c r="P45" s="185" t="str">
        <f>VLOOKUP(C45,Sheet2!A150:B313,2,FALSE)</f>
        <v>Africa</v>
      </c>
    </row>
    <row r="46" spans="2:16" ht="12.75">
      <c r="B46" s="22">
        <v>177</v>
      </c>
      <c r="C46" s="1" t="s">
        <v>51</v>
      </c>
      <c r="D46" s="34" t="s">
        <v>235</v>
      </c>
      <c r="E46" s="17">
        <v>2.827072887686381</v>
      </c>
      <c r="F46" s="17">
        <v>40.9</v>
      </c>
      <c r="G46" s="17">
        <v>1.11799547965919</v>
      </c>
      <c r="H46" s="17">
        <v>11.562728110637298</v>
      </c>
      <c r="I46" s="4">
        <v>16.58759757861335</v>
      </c>
      <c r="J46" s="3">
        <f t="shared" si="1"/>
        <v>143</v>
      </c>
      <c r="K46" s="5">
        <v>2038</v>
      </c>
      <c r="L46" s="19">
        <v>0.513</v>
      </c>
      <c r="M46" s="183">
        <v>13119679</v>
      </c>
      <c r="N46" s="6">
        <f>VLOOKUP(C46,nthru!A141:O305,15,FALSE)</f>
        <v>1521.16</v>
      </c>
      <c r="O46" s="183">
        <v>13119679</v>
      </c>
      <c r="P46" s="185" t="str">
        <f>VLOOKUP(C46,Sheet2!A151:B314,2,FALSE)</f>
        <v>Africa</v>
      </c>
    </row>
    <row r="47" spans="2:16" ht="12.75">
      <c r="B47" s="22">
        <v>1</v>
      </c>
      <c r="C47" s="1" t="s">
        <v>71</v>
      </c>
      <c r="D47" s="34" t="s">
        <v>157</v>
      </c>
      <c r="E47" s="17">
        <v>5.47181</v>
      </c>
      <c r="F47" s="17">
        <v>76.2</v>
      </c>
      <c r="G47" s="17">
        <v>2.230482198375</v>
      </c>
      <c r="H47" s="17">
        <v>41.695192199999994</v>
      </c>
      <c r="I47" s="4">
        <v>47.90787462140599</v>
      </c>
      <c r="J47" s="3">
        <f t="shared" si="1"/>
        <v>54</v>
      </c>
      <c r="K47" s="5">
        <v>5316</v>
      </c>
      <c r="L47" s="19">
        <v>0.801</v>
      </c>
      <c r="M47" s="183">
        <v>3153731</v>
      </c>
      <c r="N47" s="6">
        <f>VLOOKUP(C47,nthru!A1:O165,15,FALSE)</f>
        <v>2185.31</v>
      </c>
      <c r="O47" s="183">
        <v>3153731</v>
      </c>
      <c r="P47" s="185" t="s">
        <v>313</v>
      </c>
    </row>
    <row r="48" spans="2:16" ht="15">
      <c r="B48" s="22">
        <v>20</v>
      </c>
      <c r="C48" s="204" t="s">
        <v>278</v>
      </c>
      <c r="D48" s="34" t="s">
        <v>157</v>
      </c>
      <c r="E48" s="17">
        <v>5.90288</v>
      </c>
      <c r="F48" s="17">
        <v>74.5</v>
      </c>
      <c r="G48" s="17">
        <v>2.92334149082332</v>
      </c>
      <c r="H48" s="17">
        <v>43.976456</v>
      </c>
      <c r="I48" s="4">
        <v>44.955568812255045</v>
      </c>
      <c r="J48" s="3">
        <f t="shared" si="1"/>
        <v>65</v>
      </c>
      <c r="K48" s="5">
        <v>7032</v>
      </c>
      <c r="L48" s="19">
        <v>0.803</v>
      </c>
      <c r="M48" s="183">
        <v>3781274</v>
      </c>
      <c r="N48" s="6">
        <f>VLOOKUP(C48,nthru!A16:O180,15,FALSE)</f>
        <v>1850.74</v>
      </c>
      <c r="O48" s="183">
        <v>3781274</v>
      </c>
      <c r="P48" s="185" t="str">
        <f>VLOOKUP(C48,Sheet2!A26:B189,2,FALSE)</f>
        <v>Balkans</v>
      </c>
    </row>
    <row r="49" spans="2:16" ht="12.75">
      <c r="B49" s="22">
        <v>24</v>
      </c>
      <c r="C49" s="1" t="s">
        <v>95</v>
      </c>
      <c r="D49" s="34" t="s">
        <v>157</v>
      </c>
      <c r="E49" s="17">
        <v>5.4696</v>
      </c>
      <c r="F49" s="17">
        <v>72.7</v>
      </c>
      <c r="G49" s="17">
        <v>2.71488652434233</v>
      </c>
      <c r="H49" s="17">
        <v>39.763992</v>
      </c>
      <c r="I49" s="4">
        <v>42.04460173612541</v>
      </c>
      <c r="J49" s="3">
        <f t="shared" si="1"/>
        <v>82</v>
      </c>
      <c r="K49" s="5">
        <v>9032</v>
      </c>
      <c r="L49" s="19">
        <v>0.824</v>
      </c>
      <c r="M49" s="183">
        <v>7740000</v>
      </c>
      <c r="N49" s="6">
        <f>VLOOKUP(C49,nthru!A19:O183,15,FALSE)</f>
        <v>4314.74</v>
      </c>
      <c r="O49" s="183">
        <v>7740000</v>
      </c>
      <c r="P49" s="185" t="str">
        <f>VLOOKUP(C49,Sheet2!A29:B192,2,FALSE)</f>
        <v>Balkans</v>
      </c>
    </row>
    <row r="50" spans="2:16" ht="12.75">
      <c r="B50" s="22">
        <v>42</v>
      </c>
      <c r="C50" s="1" t="s">
        <v>107</v>
      </c>
      <c r="D50" s="34" t="s">
        <v>157</v>
      </c>
      <c r="E50" s="17">
        <v>6.41015</v>
      </c>
      <c r="F50" s="17">
        <v>75.3</v>
      </c>
      <c r="G50" s="17">
        <v>3.20486583207822</v>
      </c>
      <c r="H50" s="17">
        <v>48.268429499999996</v>
      </c>
      <c r="I50" s="4">
        <v>47.22648483106895</v>
      </c>
      <c r="J50" s="3">
        <f t="shared" si="1"/>
        <v>60</v>
      </c>
      <c r="K50" s="5">
        <v>13042</v>
      </c>
      <c r="L50" s="19">
        <v>0.85</v>
      </c>
      <c r="M50" s="183">
        <v>4443350</v>
      </c>
      <c r="N50" s="6">
        <f>VLOOKUP(C50,nthru!A34:O198,15,FALSE)</f>
        <v>10077.3</v>
      </c>
      <c r="O50" s="183">
        <v>4443350</v>
      </c>
      <c r="P50" s="185" t="str">
        <f>VLOOKUP(C50,Sheet2!A44:B207,2,FALSE)</f>
        <v>Balkans</v>
      </c>
    </row>
    <row r="51" spans="2:16" ht="12.75">
      <c r="B51" s="22">
        <v>65</v>
      </c>
      <c r="C51" s="1" t="s">
        <v>122</v>
      </c>
      <c r="D51" s="34" t="s">
        <v>232</v>
      </c>
      <c r="E51" s="17">
        <v>6.83781177124986</v>
      </c>
      <c r="F51" s="17">
        <v>78.9</v>
      </c>
      <c r="G51" s="17">
        <v>5.8596396130842</v>
      </c>
      <c r="H51" s="17">
        <v>53.9503348751614</v>
      </c>
      <c r="I51" s="4">
        <v>37.583078632973496</v>
      </c>
      <c r="J51" s="3">
        <f t="shared" si="1"/>
        <v>97</v>
      </c>
      <c r="K51" s="5">
        <v>23381</v>
      </c>
      <c r="L51" s="19">
        <v>0.926</v>
      </c>
      <c r="M51" s="183">
        <v>11104000</v>
      </c>
      <c r="N51" s="6">
        <f>VLOOKUP(C51,nthru!A51:O215,15,FALSE)</f>
        <v>12637.8</v>
      </c>
      <c r="O51" s="183">
        <v>11104000</v>
      </c>
      <c r="P51" s="185" t="str">
        <f>VLOOKUP(C51,Sheet2!A61:B224,2,FALSE)</f>
        <v>Balkans</v>
      </c>
    </row>
    <row r="52" spans="2:16" ht="12.75">
      <c r="B52" s="22">
        <v>97</v>
      </c>
      <c r="C52" s="1" t="s">
        <v>87</v>
      </c>
      <c r="D52" s="34" t="s">
        <v>157</v>
      </c>
      <c r="E52" s="17">
        <v>5.49075</v>
      </c>
      <c r="F52" s="17">
        <v>73.8</v>
      </c>
      <c r="G52" s="17">
        <v>4.60783700480853</v>
      </c>
      <c r="H52" s="17">
        <v>40.521735</v>
      </c>
      <c r="I52" s="4">
        <v>32.66433263970376</v>
      </c>
      <c r="J52" s="3">
        <f t="shared" si="1"/>
        <v>111</v>
      </c>
      <c r="K52" s="5">
        <v>7200</v>
      </c>
      <c r="L52" s="19">
        <v>0.801</v>
      </c>
      <c r="M52" s="183">
        <v>2033655</v>
      </c>
      <c r="N52" s="6">
        <f>VLOOKUP(C52,nthru!A79:O243,15,FALSE)</f>
        <v>4091.58</v>
      </c>
      <c r="O52" s="183">
        <v>2033655</v>
      </c>
      <c r="P52" s="185" t="str">
        <f>VLOOKUP(C52,Sheet2!A89:B252,2,FALSE)</f>
        <v>Balkans</v>
      </c>
    </row>
    <row r="53" spans="2:16" ht="12.75">
      <c r="B53" s="22">
        <v>107</v>
      </c>
      <c r="C53" s="1" t="s">
        <v>30</v>
      </c>
      <c r="D53" s="34" t="s">
        <v>157</v>
      </c>
      <c r="E53" s="17">
        <v>5.6523287572718806</v>
      </c>
      <c r="F53" s="17">
        <v>68.4</v>
      </c>
      <c r="G53" s="17">
        <v>1.2326439443839</v>
      </c>
      <c r="H53" s="17">
        <v>38.66192869973967</v>
      </c>
      <c r="I53" s="4">
        <v>54.078292507839194</v>
      </c>
      <c r="J53" s="3">
        <f t="shared" si="1"/>
        <v>32</v>
      </c>
      <c r="K53" s="5">
        <v>2100</v>
      </c>
      <c r="L53" s="19">
        <v>0.708</v>
      </c>
      <c r="M53" s="183">
        <v>3876661</v>
      </c>
      <c r="N53" s="6">
        <f>VLOOKUP(C53,nthru!A87:O251,15,FALSE)</f>
        <v>4148.04</v>
      </c>
      <c r="O53" s="183">
        <v>3876661</v>
      </c>
      <c r="P53" s="185" t="str">
        <f>VLOOKUP(C53,Sheet2!A97:B260,2,FALSE)</f>
        <v>Balkans</v>
      </c>
    </row>
    <row r="54" spans="2:16" ht="12.75">
      <c r="B54" s="22">
        <v>130</v>
      </c>
      <c r="C54" s="1" t="s">
        <v>93</v>
      </c>
      <c r="D54" s="34" t="s">
        <v>157</v>
      </c>
      <c r="E54" s="17">
        <v>5.921615201204695</v>
      </c>
      <c r="F54" s="17">
        <v>71.9</v>
      </c>
      <c r="G54" s="17">
        <v>2.87038814097462</v>
      </c>
      <c r="H54" s="17">
        <v>42.576413296661755</v>
      </c>
      <c r="I54" s="4">
        <v>43.89439002735232</v>
      </c>
      <c r="J54" s="3">
        <f t="shared" si="1"/>
        <v>70</v>
      </c>
      <c r="K54" s="5">
        <v>9060</v>
      </c>
      <c r="L54" s="19">
        <v>0.813</v>
      </c>
      <c r="M54" s="183">
        <v>21634350</v>
      </c>
      <c r="N54" s="6">
        <f>VLOOKUP(C54,nthru!A107:O271,15,FALSE)</f>
        <v>3590.53</v>
      </c>
      <c r="O54" s="183">
        <v>21634350</v>
      </c>
      <c r="P54" s="185" t="str">
        <f>VLOOKUP(C54,Sheet2!A117:B280,2,FALSE)</f>
        <v>Balkans</v>
      </c>
    </row>
    <row r="55" spans="2:16" ht="12.75">
      <c r="B55" s="22">
        <v>144</v>
      </c>
      <c r="C55" s="1" t="s">
        <v>121</v>
      </c>
      <c r="D55" s="34" t="s">
        <v>157</v>
      </c>
      <c r="E55" s="17">
        <v>7.00478</v>
      </c>
      <c r="F55" s="17">
        <v>77.4</v>
      </c>
      <c r="G55" s="17">
        <v>4.460393190154</v>
      </c>
      <c r="H55" s="17">
        <v>54.2169972</v>
      </c>
      <c r="I55" s="4">
        <v>44.528187832297725</v>
      </c>
      <c r="J55" s="3">
        <f t="shared" si="1"/>
        <v>66</v>
      </c>
      <c r="K55" s="5">
        <v>22273</v>
      </c>
      <c r="L55" s="19">
        <v>0.917</v>
      </c>
      <c r="M55" s="183">
        <v>2000500</v>
      </c>
      <c r="N55" s="6">
        <f>VLOOKUP(C55,nthru!A115:O279,15,FALSE)</f>
        <v>10336.8</v>
      </c>
      <c r="O55" s="183">
        <v>2000500</v>
      </c>
      <c r="P55" s="185" t="str">
        <f>VLOOKUP(C55,Sheet2!A125:B288,2,FALSE)</f>
        <v>Balkans</v>
      </c>
    </row>
    <row r="56" spans="2:16" ht="15">
      <c r="B56" s="22">
        <v>179</v>
      </c>
      <c r="C56" s="204" t="s">
        <v>303</v>
      </c>
      <c r="D56" s="34" t="s">
        <v>157</v>
      </c>
      <c r="E56" s="17">
        <v>6.00432</v>
      </c>
      <c r="F56" s="17">
        <v>73.6</v>
      </c>
      <c r="G56" s="17">
        <v>2.6</v>
      </c>
      <c r="H56" s="17">
        <v>44.191795199999994</v>
      </c>
      <c r="I56" s="4">
        <v>47.62735191977159</v>
      </c>
      <c r="J56" s="3">
        <f t="shared" si="1"/>
        <v>58</v>
      </c>
      <c r="L56" s="19"/>
      <c r="M56" s="183">
        <v>7440769</v>
      </c>
      <c r="N56">
        <v>4284.93</v>
      </c>
      <c r="O56" s="183">
        <v>7440769</v>
      </c>
      <c r="P56" s="185" t="s">
        <v>313</v>
      </c>
    </row>
    <row r="57" spans="2:16" ht="25.5">
      <c r="B57" s="22">
        <v>6</v>
      </c>
      <c r="C57" s="1" t="s">
        <v>62</v>
      </c>
      <c r="D57" s="34" t="s">
        <v>156</v>
      </c>
      <c r="E57" s="17">
        <v>5.031591134693811</v>
      </c>
      <c r="F57" s="17">
        <v>71.7</v>
      </c>
      <c r="G57" s="17">
        <v>1.44039876142381</v>
      </c>
      <c r="H57" s="17">
        <v>36.07650843575463</v>
      </c>
      <c r="I57" s="4">
        <v>48.277152571347884</v>
      </c>
      <c r="J57" s="3">
        <f t="shared" si="1"/>
        <v>48</v>
      </c>
      <c r="K57" s="5">
        <v>4945</v>
      </c>
      <c r="L57" s="19">
        <v>0.775</v>
      </c>
      <c r="M57" s="183">
        <v>3017661</v>
      </c>
      <c r="N57" s="6">
        <f>VLOOKUP(C57,nthru!A5:O169,15,FALSE)</f>
        <v>2587.81</v>
      </c>
      <c r="O57" s="183">
        <v>3017661</v>
      </c>
      <c r="P57" s="185" t="str">
        <f>VLOOKUP(C57,Sheet2!A15:B178,2,FALSE)</f>
        <v>Central Asia</v>
      </c>
    </row>
    <row r="58" spans="2:16" ht="25.5">
      <c r="B58" s="22">
        <v>9</v>
      </c>
      <c r="C58" s="1" t="s">
        <v>60</v>
      </c>
      <c r="D58" s="34" t="s">
        <v>156</v>
      </c>
      <c r="E58" s="17">
        <v>5.277970486124576</v>
      </c>
      <c r="F58" s="17">
        <v>67.1</v>
      </c>
      <c r="G58" s="17">
        <v>2.16044526648</v>
      </c>
      <c r="H58" s="17">
        <v>35.4151819618959</v>
      </c>
      <c r="I58" s="4">
        <v>41.20855946031664</v>
      </c>
      <c r="J58" s="3">
        <f t="shared" si="1"/>
        <v>85</v>
      </c>
      <c r="K58" s="5">
        <v>5016</v>
      </c>
      <c r="L58" s="19">
        <v>0.746</v>
      </c>
      <c r="M58" s="183">
        <v>8391850</v>
      </c>
      <c r="N58" s="6">
        <f>VLOOKUP(C58,nthru!A8:O172,15,FALSE)</f>
        <v>6096.15</v>
      </c>
      <c r="O58" s="183">
        <v>8391850</v>
      </c>
      <c r="P58" s="185" t="str">
        <f>VLOOKUP(C58,Sheet2!A18:B181,2,FALSE)</f>
        <v>Central Asia</v>
      </c>
    </row>
    <row r="59" spans="2:16" ht="25.5">
      <c r="B59" s="22">
        <v>62</v>
      </c>
      <c r="C59" s="1" t="s">
        <v>54</v>
      </c>
      <c r="D59" s="34" t="s">
        <v>156</v>
      </c>
      <c r="E59" s="17">
        <v>4.257832501619395</v>
      </c>
      <c r="F59" s="17">
        <v>70.7</v>
      </c>
      <c r="G59" s="17">
        <v>1.0757258596786</v>
      </c>
      <c r="H59" s="17">
        <v>30.102875786449125</v>
      </c>
      <c r="I59" s="4">
        <v>43.596524734274865</v>
      </c>
      <c r="J59" s="3">
        <f t="shared" si="1"/>
        <v>72</v>
      </c>
      <c r="K59" s="5">
        <v>3365</v>
      </c>
      <c r="L59" s="19">
        <v>0.754</v>
      </c>
      <c r="M59" s="183">
        <v>4473409</v>
      </c>
      <c r="N59" s="6">
        <f>VLOOKUP(C59,nthru!A48:O212,15,FALSE)</f>
        <v>2909.56</v>
      </c>
      <c r="O59" s="183">
        <v>4473409</v>
      </c>
      <c r="P59" s="185" t="str">
        <f>VLOOKUP(C59,Sheet2!A58:B221,2,FALSE)</f>
        <v>Central Asia</v>
      </c>
    </row>
    <row r="60" spans="2:16" ht="25.5">
      <c r="B60" s="22">
        <v>85</v>
      </c>
      <c r="C60" s="1" t="s">
        <v>84</v>
      </c>
      <c r="D60" s="34" t="s">
        <v>156</v>
      </c>
      <c r="E60" s="17">
        <v>6.1296692937376935</v>
      </c>
      <c r="F60" s="17">
        <v>65.9</v>
      </c>
      <c r="G60" s="17">
        <v>3.37143392057034</v>
      </c>
      <c r="H60" s="17">
        <v>40.394520645731404</v>
      </c>
      <c r="I60" s="4">
        <v>38.54429196957639</v>
      </c>
      <c r="J60" s="3">
        <f t="shared" si="1"/>
        <v>91</v>
      </c>
      <c r="K60" s="5">
        <v>7857</v>
      </c>
      <c r="L60" s="19">
        <v>0.794</v>
      </c>
      <c r="M60" s="183">
        <v>15147050</v>
      </c>
      <c r="N60" s="6">
        <f>VLOOKUP(C60,nthru!A69:O233,15,FALSE)</f>
        <v>2512.15</v>
      </c>
      <c r="O60" s="183">
        <v>15147050</v>
      </c>
      <c r="P60" s="185" t="str">
        <f>VLOOKUP(C60,Sheet2!A79:B242,2,FALSE)</f>
        <v>Central Asia</v>
      </c>
    </row>
    <row r="61" spans="2:16" ht="25.5">
      <c r="B61" s="22">
        <v>89</v>
      </c>
      <c r="C61" s="1" t="s">
        <v>36</v>
      </c>
      <c r="D61" s="34" t="s">
        <v>156</v>
      </c>
      <c r="E61" s="17">
        <v>4.979360216878628</v>
      </c>
      <c r="F61" s="17">
        <v>65.6</v>
      </c>
      <c r="G61" s="17">
        <v>1.09615959117391</v>
      </c>
      <c r="H61" s="17">
        <v>32.664603022723796</v>
      </c>
      <c r="I61" s="4">
        <v>47.089532457847014</v>
      </c>
      <c r="J61" s="3">
        <f t="shared" si="1"/>
        <v>61</v>
      </c>
      <c r="K61" s="5">
        <v>1927</v>
      </c>
      <c r="L61" s="19">
        <v>0.696</v>
      </c>
      <c r="M61" s="183">
        <v>5143500</v>
      </c>
      <c r="N61" s="6">
        <f>VLOOKUP(C61,nthru!A73:O237,15,FALSE)</f>
        <v>1614.19</v>
      </c>
      <c r="O61" s="183">
        <v>5143500</v>
      </c>
      <c r="P61" s="185" t="str">
        <f>VLOOKUP(C61,Sheet2!A83:B246,2,FALSE)</f>
        <v>Central Asia</v>
      </c>
    </row>
    <row r="62" spans="2:16" ht="25.5">
      <c r="B62" s="22">
        <v>108</v>
      </c>
      <c r="C62" s="1" t="s">
        <v>40</v>
      </c>
      <c r="D62" s="34" t="s">
        <v>156</v>
      </c>
      <c r="E62" s="17">
        <v>5.6605675264552575</v>
      </c>
      <c r="F62" s="17">
        <v>65.9</v>
      </c>
      <c r="G62" s="17">
        <v>3.49533254593322</v>
      </c>
      <c r="H62" s="17">
        <v>37.303139999340154</v>
      </c>
      <c r="I62" s="4">
        <v>34.951019679412646</v>
      </c>
      <c r="J62" s="3">
        <f t="shared" si="1"/>
        <v>106</v>
      </c>
      <c r="K62" s="5">
        <v>2107</v>
      </c>
      <c r="L62" s="19">
        <v>0.7</v>
      </c>
      <c r="M62" s="183">
        <v>2554000</v>
      </c>
      <c r="N62" s="6">
        <f>VLOOKUP(C62,nthru!A88:O252,15,FALSE)</f>
        <v>4961.68</v>
      </c>
      <c r="O62" s="183">
        <v>2554000</v>
      </c>
      <c r="P62" s="185" t="str">
        <f>VLOOKUP(C62,Sheet2!A98:B261,2,FALSE)</f>
        <v>Central Asia</v>
      </c>
    </row>
    <row r="63" spans="2:16" ht="25.5">
      <c r="B63" s="22">
        <v>155</v>
      </c>
      <c r="C63" s="1" t="s">
        <v>22</v>
      </c>
      <c r="D63" s="34" t="s">
        <v>156</v>
      </c>
      <c r="E63" s="17">
        <v>5.103020769992509</v>
      </c>
      <c r="F63" s="17">
        <v>66.3</v>
      </c>
      <c r="G63" s="17">
        <v>0.704083175132535</v>
      </c>
      <c r="H63" s="17">
        <v>33.83302770505033</v>
      </c>
      <c r="I63" s="4">
        <v>53.481533998923446</v>
      </c>
      <c r="J63" s="3">
        <f t="shared" si="1"/>
        <v>34</v>
      </c>
      <c r="K63" s="5">
        <v>1356</v>
      </c>
      <c r="L63" s="19">
        <v>0.673</v>
      </c>
      <c r="M63" s="183">
        <v>6550213</v>
      </c>
      <c r="N63" s="6">
        <f>VLOOKUP(C63,nthru!A123:O287,15,FALSE)</f>
        <v>1573.43</v>
      </c>
      <c r="O63" s="183">
        <v>6550213</v>
      </c>
      <c r="P63" s="185" t="str">
        <f>VLOOKUP(C63,Sheet2!A133:B296,2,FALSE)</f>
        <v>Central Asia</v>
      </c>
    </row>
    <row r="64" spans="2:16" ht="25.5">
      <c r="B64" s="22">
        <v>171</v>
      </c>
      <c r="C64" s="1" t="s">
        <v>35</v>
      </c>
      <c r="D64" s="34" t="s">
        <v>156</v>
      </c>
      <c r="E64" s="17">
        <v>6.035521867871606</v>
      </c>
      <c r="F64" s="17">
        <v>66.8</v>
      </c>
      <c r="G64" s="17">
        <v>1.81242944141049</v>
      </c>
      <c r="H64" s="17">
        <v>40.31728607738232</v>
      </c>
      <c r="I64" s="4">
        <v>50.070142384230685</v>
      </c>
      <c r="J64" s="3">
        <f t="shared" si="1"/>
        <v>45</v>
      </c>
      <c r="K64" s="5">
        <v>2063</v>
      </c>
      <c r="L64" s="19">
        <v>0.702</v>
      </c>
      <c r="M64" s="183">
        <v>26167369</v>
      </c>
      <c r="N64" s="6">
        <f>VLOOKUP(C64,nthru!A136:O300,15,FALSE)</f>
        <v>2197.76</v>
      </c>
      <c r="O64" s="183">
        <v>26167369</v>
      </c>
      <c r="P64" s="185" t="str">
        <f>VLOOKUP(C64,Sheet2!A146:B309,2,FALSE)</f>
        <v>Central Asia</v>
      </c>
    </row>
    <row r="65" spans="2:16" ht="12.75">
      <c r="B65" s="22">
        <v>35</v>
      </c>
      <c r="C65" s="1" t="s">
        <v>75</v>
      </c>
      <c r="D65" s="34" t="s">
        <v>239</v>
      </c>
      <c r="E65" s="17">
        <v>6.70287</v>
      </c>
      <c r="F65" s="17">
        <v>72.5</v>
      </c>
      <c r="G65" s="17">
        <v>2.1058852575805</v>
      </c>
      <c r="H65" s="17">
        <v>48.5958075</v>
      </c>
      <c r="I65" s="4">
        <v>57.10995880947534</v>
      </c>
      <c r="J65" s="3">
        <f t="shared" si="1"/>
        <v>20</v>
      </c>
      <c r="K65" s="5">
        <v>6757</v>
      </c>
      <c r="L65" s="19">
        <v>0.777</v>
      </c>
      <c r="M65" s="183">
        <v>1304500000</v>
      </c>
      <c r="N65" s="6">
        <f>VLOOKUP(C65,nthru!A29:O193,15,FALSE)</f>
        <v>2849.43</v>
      </c>
      <c r="O65" s="183">
        <v>1304500000</v>
      </c>
      <c r="P65" s="185" t="str">
        <f>VLOOKUP(C65,Sheet2!A39:B202,2,FALSE)</f>
        <v>East Asia</v>
      </c>
    </row>
    <row r="66" spans="2:16" ht="12.75">
      <c r="B66" s="22">
        <v>73</v>
      </c>
      <c r="C66" s="1" t="s">
        <v>131</v>
      </c>
      <c r="D66" s="34" t="s">
        <v>240</v>
      </c>
      <c r="E66" s="17">
        <v>7.15147</v>
      </c>
      <c r="F66" s="17">
        <v>81.9</v>
      </c>
      <c r="G66" s="17">
        <v>5.68299</v>
      </c>
      <c r="H66" s="17">
        <v>58.57053930000001</v>
      </c>
      <c r="I66" s="4">
        <v>41.598825776728866</v>
      </c>
      <c r="J66" s="3">
        <f t="shared" si="1"/>
        <v>84</v>
      </c>
      <c r="K66" s="5">
        <v>34833</v>
      </c>
      <c r="L66" s="19">
        <v>0.937</v>
      </c>
      <c r="M66" s="183">
        <v>6813200</v>
      </c>
      <c r="O66" s="183">
        <v>6813200</v>
      </c>
      <c r="P66" s="185" t="s">
        <v>316</v>
      </c>
    </row>
    <row r="67" spans="2:16" ht="12.75">
      <c r="B67" s="22">
        <v>83</v>
      </c>
      <c r="C67" s="1" t="s">
        <v>135</v>
      </c>
      <c r="D67" s="34" t="s">
        <v>240</v>
      </c>
      <c r="E67" s="17">
        <v>6.752350457069537</v>
      </c>
      <c r="F67" s="17">
        <v>82.3</v>
      </c>
      <c r="G67" s="17">
        <v>4.89194601135638</v>
      </c>
      <c r="H67" s="17">
        <v>55.57184426168228</v>
      </c>
      <c r="I67" s="4">
        <v>43.25348143324367</v>
      </c>
      <c r="J67" s="3">
        <f t="shared" si="1"/>
        <v>75</v>
      </c>
      <c r="K67" s="5">
        <v>31267</v>
      </c>
      <c r="L67" s="19">
        <v>0.953</v>
      </c>
      <c r="M67" s="183">
        <v>127773000</v>
      </c>
      <c r="N67" s="6">
        <f>VLOOKUP(C67,nthru!A67:O231,15,FALSE)</f>
        <v>7981.16</v>
      </c>
      <c r="O67" s="183">
        <v>127773000</v>
      </c>
      <c r="P67" s="185" t="str">
        <f>VLOOKUP(C67,Sheet2!A77:B240,2,FALSE)</f>
        <v>East Asia</v>
      </c>
    </row>
    <row r="68" spans="2:16" ht="12.75">
      <c r="B68" s="22">
        <v>87</v>
      </c>
      <c r="C68" s="1" t="s">
        <v>290</v>
      </c>
      <c r="D68" s="34" t="s">
        <v>240</v>
      </c>
      <c r="E68" s="17">
        <v>6.30553604419397</v>
      </c>
      <c r="F68" s="17">
        <v>77.9</v>
      </c>
      <c r="G68" s="17">
        <v>3.7415620516745</v>
      </c>
      <c r="H68" s="17">
        <v>49.12012578427103</v>
      </c>
      <c r="I68" s="4">
        <v>44.4267355071313</v>
      </c>
      <c r="J68" s="3">
        <f t="shared" si="1"/>
        <v>68</v>
      </c>
      <c r="K68" s="5">
        <v>22029</v>
      </c>
      <c r="L68" s="19">
        <v>0.921</v>
      </c>
      <c r="M68" s="183">
        <v>48294143</v>
      </c>
      <c r="N68" s="6">
        <f>VLOOKUP(C68,nthru!A71:O235,15,FALSE)</f>
        <v>3719.44</v>
      </c>
      <c r="O68" s="183">
        <v>48294143</v>
      </c>
      <c r="P68" s="185" t="s">
        <v>316</v>
      </c>
    </row>
    <row r="69" spans="2:16" ht="12.75">
      <c r="B69" s="22">
        <v>8</v>
      </c>
      <c r="C69" s="1" t="s">
        <v>139</v>
      </c>
      <c r="D69" s="34" t="s">
        <v>230</v>
      </c>
      <c r="E69" s="17">
        <v>7.798998866852166</v>
      </c>
      <c r="F69" s="17">
        <v>79.4</v>
      </c>
      <c r="G69" s="17">
        <v>4.97918399845161</v>
      </c>
      <c r="H69" s="17">
        <v>61.92405100280621</v>
      </c>
      <c r="I69" s="4">
        <v>47.693302448795016</v>
      </c>
      <c r="J69" s="3">
        <f t="shared" si="1"/>
        <v>57</v>
      </c>
      <c r="K69" s="5">
        <v>33700</v>
      </c>
      <c r="L69" s="19">
        <v>0.948</v>
      </c>
      <c r="M69" s="183">
        <v>8233300</v>
      </c>
      <c r="N69" s="6">
        <f>VLOOKUP(C69,nthru!A7:O171,15,FALSE)</f>
        <v>4838.9</v>
      </c>
      <c r="O69" s="183">
        <v>8233300</v>
      </c>
      <c r="P69" s="185" t="str">
        <f>VLOOKUP(C69,Sheet2!A17:B180,2,FALSE)</f>
        <v>Europe</v>
      </c>
    </row>
    <row r="70" spans="2:16" ht="12.75">
      <c r="B70" s="22">
        <v>14</v>
      </c>
      <c r="C70" s="1" t="s">
        <v>81</v>
      </c>
      <c r="D70" s="34" t="s">
        <v>242</v>
      </c>
      <c r="E70" s="17">
        <v>5.83179381566493</v>
      </c>
      <c r="F70" s="17">
        <v>68.7</v>
      </c>
      <c r="G70" s="17">
        <v>3.85344390619557</v>
      </c>
      <c r="H70" s="17">
        <v>40.06442351361807</v>
      </c>
      <c r="I70" s="4">
        <v>35.674119028006494</v>
      </c>
      <c r="J70" s="3">
        <f t="shared" si="1"/>
        <v>104</v>
      </c>
      <c r="K70" s="5">
        <v>7918</v>
      </c>
      <c r="L70" s="19">
        <v>0.804</v>
      </c>
      <c r="M70" s="183">
        <v>9775591.4938548</v>
      </c>
      <c r="N70" s="6">
        <f>VLOOKUP(C70,nthru!A10:O174,15,FALSE)</f>
        <v>4280.06</v>
      </c>
      <c r="O70" s="183">
        <v>9775591.4938548</v>
      </c>
      <c r="P70" s="185" t="str">
        <f>VLOOKUP(C70,Sheet2!A20:B183,2,FALSE)</f>
        <v>Europe</v>
      </c>
    </row>
    <row r="71" spans="2:16" ht="12.75">
      <c r="B71" s="22">
        <v>15</v>
      </c>
      <c r="C71" s="1" t="s">
        <v>136</v>
      </c>
      <c r="D71" s="34" t="s">
        <v>230</v>
      </c>
      <c r="E71" s="17">
        <v>7.612100654782387</v>
      </c>
      <c r="F71" s="17">
        <v>78.8</v>
      </c>
      <c r="G71" s="17">
        <v>5.133126233</v>
      </c>
      <c r="H71" s="17">
        <v>59.983353159685215</v>
      </c>
      <c r="I71" s="4">
        <v>45.36103564421624</v>
      </c>
      <c r="J71" s="3">
        <f t="shared" si="1"/>
        <v>64</v>
      </c>
      <c r="K71" s="5">
        <v>32119</v>
      </c>
      <c r="L71" s="19">
        <v>0.946</v>
      </c>
      <c r="M71" s="183">
        <v>10478650</v>
      </c>
      <c r="N71" s="6">
        <f>VLOOKUP(C71,nthru!A11:O175,15,FALSE)</f>
        <v>6217.33</v>
      </c>
      <c r="O71" s="183">
        <v>10478650</v>
      </c>
      <c r="P71" s="185" t="str">
        <f>VLOOKUP(C71,Sheet2!A21:B184,2,FALSE)</f>
        <v>Europe</v>
      </c>
    </row>
    <row r="72" spans="2:16" ht="12.75">
      <c r="B72" s="22">
        <v>45</v>
      </c>
      <c r="C72" s="1" t="s">
        <v>115</v>
      </c>
      <c r="D72" s="34" t="s">
        <v>157</v>
      </c>
      <c r="E72" s="17">
        <v>6.850616649348767</v>
      </c>
      <c r="F72" s="17">
        <v>75.9</v>
      </c>
      <c r="G72" s="17">
        <v>5.35727366005487</v>
      </c>
      <c r="H72" s="17">
        <v>51.99618036855715</v>
      </c>
      <c r="I72" s="4">
        <v>38.30963964576494</v>
      </c>
      <c r="J72" s="3">
        <f t="shared" si="1"/>
        <v>92</v>
      </c>
      <c r="K72" s="5">
        <v>20538</v>
      </c>
      <c r="L72" s="19">
        <v>0.891</v>
      </c>
      <c r="M72" s="183">
        <v>10234092</v>
      </c>
      <c r="N72" s="6">
        <f>VLOOKUP(C72,nthru!A37:O201,15,FALSE)</f>
        <v>17149.7</v>
      </c>
      <c r="O72" s="183">
        <v>10234092</v>
      </c>
      <c r="P72" s="185" t="str">
        <f>VLOOKUP(C72,Sheet2!A47:B210,2,FALSE)</f>
        <v>Europe</v>
      </c>
    </row>
    <row r="73" spans="2:16" ht="12.75">
      <c r="B73" s="22">
        <v>46</v>
      </c>
      <c r="C73" s="1" t="s">
        <v>143</v>
      </c>
      <c r="D73" s="34" t="s">
        <v>231</v>
      </c>
      <c r="E73" s="17">
        <v>8.078795218019144</v>
      </c>
      <c r="F73" s="17">
        <v>77.9</v>
      </c>
      <c r="G73" s="17">
        <v>8.03586701566654</v>
      </c>
      <c r="H73" s="17">
        <v>62.93381474836914</v>
      </c>
      <c r="I73" s="4">
        <v>35.4675970464689</v>
      </c>
      <c r="J73" s="3">
        <f t="shared" si="1"/>
        <v>105</v>
      </c>
      <c r="K73" s="5">
        <v>33973</v>
      </c>
      <c r="L73" s="19">
        <v>0.949</v>
      </c>
      <c r="M73" s="183">
        <v>5415978</v>
      </c>
      <c r="N73" s="6">
        <f>VLOOKUP(C73,nthru!A38:O202,15,FALSE)</f>
        <v>12770.1</v>
      </c>
      <c r="O73" s="183">
        <v>5415978</v>
      </c>
      <c r="P73" s="185" t="str">
        <f>VLOOKUP(C73,Sheet2!A48:B211,2,FALSE)</f>
        <v>Europe</v>
      </c>
    </row>
    <row r="74" spans="2:16" ht="12.75">
      <c r="B74" s="22">
        <v>55</v>
      </c>
      <c r="C74" s="1" t="s">
        <v>113</v>
      </c>
      <c r="D74" s="34" t="s">
        <v>157</v>
      </c>
      <c r="E74" s="17">
        <v>5.63548251440918</v>
      </c>
      <c r="F74" s="17">
        <v>71.2</v>
      </c>
      <c r="G74" s="17">
        <v>6.39426525440042</v>
      </c>
      <c r="H74" s="17">
        <v>40.124635502593364</v>
      </c>
      <c r="I74" s="4">
        <v>26.419451196493675</v>
      </c>
      <c r="J74" s="3">
        <f aca="true" t="shared" si="2" ref="J74:J105">RANK(I74,$I$10:$I$152)</f>
        <v>131</v>
      </c>
      <c r="K74" s="5">
        <v>15478</v>
      </c>
      <c r="L74" s="19">
        <v>0.86</v>
      </c>
      <c r="M74" s="183">
        <v>1346100</v>
      </c>
      <c r="N74" s="6">
        <f>VLOOKUP(C74,nthru!A44:O208,15,FALSE)</f>
        <v>12646.9</v>
      </c>
      <c r="O74" s="183">
        <v>1346100</v>
      </c>
      <c r="P74" s="185" t="str">
        <f>VLOOKUP(C74,Sheet2!A54:B217,2,FALSE)</f>
        <v>Europe</v>
      </c>
    </row>
    <row r="75" spans="2:16" ht="12.75">
      <c r="B75" s="22">
        <v>58</v>
      </c>
      <c r="C75" s="1" t="s">
        <v>132</v>
      </c>
      <c r="D75" s="34" t="s">
        <v>231</v>
      </c>
      <c r="E75" s="17">
        <v>8.02319574514619</v>
      </c>
      <c r="F75" s="17">
        <v>78.9</v>
      </c>
      <c r="G75" s="17">
        <v>5.24765292428073</v>
      </c>
      <c r="H75" s="17">
        <v>63.30301442920344</v>
      </c>
      <c r="I75" s="4">
        <v>47.234372850060254</v>
      </c>
      <c r="J75" s="3">
        <f t="shared" si="2"/>
        <v>59</v>
      </c>
      <c r="K75" s="5">
        <v>32153</v>
      </c>
      <c r="L75" s="19">
        <v>0.952</v>
      </c>
      <c r="M75" s="183">
        <v>5246100</v>
      </c>
      <c r="N75" s="6">
        <f>VLOOKUP(C75,nthru!A46:O210,15,FALSE)</f>
        <v>6868.73</v>
      </c>
      <c r="O75" s="183">
        <v>5246100</v>
      </c>
      <c r="P75" s="185" t="str">
        <f>VLOOKUP(C75,Sheet2!A56:B219,2,FALSE)</f>
        <v>Europe</v>
      </c>
    </row>
    <row r="76" spans="2:16" ht="12.75">
      <c r="B76" s="22">
        <v>59</v>
      </c>
      <c r="C76" s="1" t="s">
        <v>133</v>
      </c>
      <c r="D76" s="34" t="s">
        <v>230</v>
      </c>
      <c r="E76" s="17">
        <v>7.0565647980033095</v>
      </c>
      <c r="F76" s="17">
        <v>80.2</v>
      </c>
      <c r="G76" s="17">
        <v>4.92715470412422</v>
      </c>
      <c r="H76" s="17">
        <v>56.59364967998655</v>
      </c>
      <c r="I76" s="4">
        <v>43.861599861452866</v>
      </c>
      <c r="J76" s="3">
        <f t="shared" si="2"/>
        <v>71</v>
      </c>
      <c r="K76" s="5">
        <v>30386</v>
      </c>
      <c r="L76" s="19">
        <v>0.952</v>
      </c>
      <c r="M76" s="183">
        <v>60873000</v>
      </c>
      <c r="N76" s="6">
        <f>VLOOKUP(C76,nthru!A47:O211,15,FALSE)</f>
        <v>10960.8</v>
      </c>
      <c r="O76" s="183">
        <v>60873000</v>
      </c>
      <c r="P76" s="185" t="str">
        <f>VLOOKUP(C76,Sheet2!A57:B220,2,FALSE)</f>
        <v>Europe</v>
      </c>
    </row>
    <row r="77" spans="2:16" ht="12.75">
      <c r="B77" s="22">
        <v>63</v>
      </c>
      <c r="C77" s="1" t="s">
        <v>134</v>
      </c>
      <c r="D77" s="34" t="s">
        <v>230</v>
      </c>
      <c r="E77" s="17">
        <v>7.178185780264298</v>
      </c>
      <c r="F77" s="17">
        <v>79.1</v>
      </c>
      <c r="G77" s="17">
        <v>4.22627761768443</v>
      </c>
      <c r="H77" s="17">
        <v>56.77944952189059</v>
      </c>
      <c r="I77" s="4">
        <v>48.072183429339056</v>
      </c>
      <c r="J77" s="3">
        <f t="shared" si="2"/>
        <v>51</v>
      </c>
      <c r="K77" s="5">
        <v>29461</v>
      </c>
      <c r="L77" s="19">
        <v>0.935</v>
      </c>
      <c r="M77" s="183">
        <v>82469400</v>
      </c>
      <c r="N77" s="6">
        <f>VLOOKUP(C77,nthru!A49:O213,15,FALSE)</f>
        <v>7097.1</v>
      </c>
      <c r="O77" s="183">
        <v>82469400</v>
      </c>
      <c r="P77" s="185" t="str">
        <f>VLOOKUP(C77,Sheet2!A59:B222,2,FALSE)</f>
        <v>Europe</v>
      </c>
    </row>
    <row r="78" spans="2:16" ht="12.75">
      <c r="B78" s="22">
        <v>74</v>
      </c>
      <c r="C78" s="1" t="s">
        <v>114</v>
      </c>
      <c r="D78" s="34" t="s">
        <v>157</v>
      </c>
      <c r="E78" s="17">
        <v>5.734550345882244</v>
      </c>
      <c r="F78" s="17">
        <v>72.9</v>
      </c>
      <c r="G78" s="17">
        <v>3.54914673238473</v>
      </c>
      <c r="H78" s="17">
        <v>41.804872021481565</v>
      </c>
      <c r="I78" s="4">
        <v>38.863734711740726</v>
      </c>
      <c r="J78" s="3">
        <f t="shared" si="2"/>
        <v>90</v>
      </c>
      <c r="K78" s="5">
        <v>17887</v>
      </c>
      <c r="L78" s="19">
        <v>0.874</v>
      </c>
      <c r="M78" s="183">
        <v>10087050</v>
      </c>
      <c r="N78" s="6">
        <f>VLOOKUP(C78,nthru!A58:O222,15,FALSE)</f>
        <v>4455.12</v>
      </c>
      <c r="O78" s="183">
        <v>10087050</v>
      </c>
      <c r="P78" s="185" t="str">
        <f>VLOOKUP(C78,Sheet2!A68:B231,2,FALSE)</f>
        <v>Europe</v>
      </c>
    </row>
    <row r="79" spans="2:16" ht="12.75">
      <c r="B79" s="22">
        <v>75</v>
      </c>
      <c r="C79" s="1" t="s">
        <v>142</v>
      </c>
      <c r="D79" s="34" t="s">
        <v>231</v>
      </c>
      <c r="E79" s="17">
        <v>7.839252158645085</v>
      </c>
      <c r="F79" s="17">
        <v>81.5</v>
      </c>
      <c r="G79" s="17">
        <v>7.39818</v>
      </c>
      <c r="H79" s="17">
        <v>63.88990509295744</v>
      </c>
      <c r="I79" s="4">
        <v>38.14106403947643</v>
      </c>
      <c r="J79" s="3">
        <f t="shared" si="2"/>
        <v>94</v>
      </c>
      <c r="K79" s="5">
        <v>36510</v>
      </c>
      <c r="L79" s="19">
        <v>0.968</v>
      </c>
      <c r="M79" s="183">
        <v>296750</v>
      </c>
      <c r="N79" s="6">
        <f>VLOOKUP(C79,nthru!A59:O223,15,FALSE)</f>
        <v>3670.87</v>
      </c>
      <c r="O79" s="183">
        <v>296750</v>
      </c>
      <c r="P79" s="185" t="str">
        <f>VLOOKUP(C79,Sheet2!A69:B232,2,FALSE)</f>
        <v>Europe</v>
      </c>
    </row>
    <row r="80" spans="2:16" ht="12.75">
      <c r="B80" s="22">
        <v>79</v>
      </c>
      <c r="C80" s="1" t="s">
        <v>146</v>
      </c>
      <c r="D80" s="34" t="s">
        <v>230</v>
      </c>
      <c r="E80" s="17">
        <v>8.143995643812413</v>
      </c>
      <c r="F80" s="17">
        <v>78.4</v>
      </c>
      <c r="G80" s="17">
        <v>6.26175555905849</v>
      </c>
      <c r="H80" s="17">
        <v>63.848925847489326</v>
      </c>
      <c r="I80" s="4">
        <v>42.619435467144704</v>
      </c>
      <c r="J80" s="3">
        <f t="shared" si="2"/>
        <v>78</v>
      </c>
      <c r="K80" s="5">
        <v>38505</v>
      </c>
      <c r="L80" s="19">
        <v>0.959</v>
      </c>
      <c r="M80" s="183">
        <v>4159100</v>
      </c>
      <c r="N80" s="6">
        <f>VLOOKUP(C80,nthru!A63:O227,15,FALSE)</f>
        <v>7833.1</v>
      </c>
      <c r="O80" s="183">
        <v>4159100</v>
      </c>
      <c r="P80" s="185" t="str">
        <f>VLOOKUP(C80,Sheet2!A73:B236,2,FALSE)</f>
        <v>Europe</v>
      </c>
    </row>
    <row r="81" spans="2:16" ht="12.75">
      <c r="B81" s="22">
        <v>81</v>
      </c>
      <c r="C81" s="1" t="s">
        <v>129</v>
      </c>
      <c r="D81" s="34" t="s">
        <v>232</v>
      </c>
      <c r="E81" s="17">
        <v>6.9309835015212125</v>
      </c>
      <c r="F81" s="17">
        <v>80.3</v>
      </c>
      <c r="G81" s="17">
        <v>4.76031844999317</v>
      </c>
      <c r="H81" s="17">
        <v>55.65579751721533</v>
      </c>
      <c r="I81" s="4">
        <v>44.02117247966745</v>
      </c>
      <c r="J81" s="3">
        <f t="shared" si="2"/>
        <v>69</v>
      </c>
      <c r="K81" s="5">
        <v>28529</v>
      </c>
      <c r="L81" s="19">
        <v>0.941</v>
      </c>
      <c r="M81" s="183">
        <v>58607050</v>
      </c>
      <c r="N81" s="6">
        <f>VLOOKUP(C81,nthru!A65:O229,15,FALSE)</f>
        <v>9330.55</v>
      </c>
      <c r="O81" s="183">
        <v>58607050</v>
      </c>
      <c r="P81" s="185" t="str">
        <f>VLOOKUP(C81,Sheet2!A75:B238,2,FALSE)</f>
        <v>Europe</v>
      </c>
    </row>
    <row r="82" spans="2:16" ht="12.75">
      <c r="B82" s="22">
        <v>91</v>
      </c>
      <c r="C82" s="1" t="s">
        <v>103</v>
      </c>
      <c r="D82" s="34" t="s">
        <v>157</v>
      </c>
      <c r="E82" s="17">
        <v>5.431274692152635</v>
      </c>
      <c r="F82" s="17">
        <v>72</v>
      </c>
      <c r="G82" s="17">
        <v>3.4895772430721</v>
      </c>
      <c r="H82" s="17">
        <v>39.105177783498974</v>
      </c>
      <c r="I82" s="4">
        <v>36.67022590233055</v>
      </c>
      <c r="J82" s="3">
        <f t="shared" si="2"/>
        <v>101</v>
      </c>
      <c r="K82" s="5">
        <v>13646</v>
      </c>
      <c r="L82" s="19">
        <v>0.855</v>
      </c>
      <c r="M82" s="183">
        <v>2300500</v>
      </c>
      <c r="N82" s="6">
        <f>VLOOKUP(C82,nthru!A75:O239,15,FALSE)</f>
        <v>7758.42</v>
      </c>
      <c r="O82" s="183">
        <v>2300500</v>
      </c>
      <c r="P82" s="185" t="str">
        <f>VLOOKUP(C82,Sheet2!A85:B248,2,FALSE)</f>
        <v>Europe</v>
      </c>
    </row>
    <row r="83" spans="2:16" ht="12.75">
      <c r="B83" s="22">
        <v>95</v>
      </c>
      <c r="C83" s="1" t="s">
        <v>109</v>
      </c>
      <c r="D83" s="34" t="s">
        <v>157</v>
      </c>
      <c r="E83" s="17">
        <v>5.762076199350189</v>
      </c>
      <c r="F83" s="17">
        <v>72.5</v>
      </c>
      <c r="G83" s="17">
        <v>3.20055568772353</v>
      </c>
      <c r="H83" s="17">
        <v>41.77505244528887</v>
      </c>
      <c r="I83" s="4">
        <v>40.900137455041495</v>
      </c>
      <c r="J83" s="3">
        <f t="shared" si="2"/>
        <v>86</v>
      </c>
      <c r="K83" s="5">
        <v>14494</v>
      </c>
      <c r="L83" s="19">
        <v>0.862</v>
      </c>
      <c r="M83" s="183">
        <v>3414300</v>
      </c>
      <c r="N83" s="6">
        <f>VLOOKUP(C83,nthru!A77:O241,15,FALSE)</f>
        <v>8610.14</v>
      </c>
      <c r="O83" s="183">
        <v>3414300</v>
      </c>
      <c r="P83" s="185" t="str">
        <f>VLOOKUP(C83,Sheet2!A87:B250,2,FALSE)</f>
        <v>Europe</v>
      </c>
    </row>
    <row r="84" spans="2:16" ht="12.75">
      <c r="B84" s="22">
        <v>96</v>
      </c>
      <c r="C84" s="1" t="s">
        <v>147</v>
      </c>
      <c r="D84" s="34" t="s">
        <v>230</v>
      </c>
      <c r="E84" s="17">
        <v>7.663483148899599</v>
      </c>
      <c r="F84" s="17">
        <v>78.4</v>
      </c>
      <c r="G84" s="17">
        <v>10.19218</v>
      </c>
      <c r="H84" s="17">
        <v>60.081707887372865</v>
      </c>
      <c r="I84" s="4">
        <v>28.471915190194583</v>
      </c>
      <c r="J84" s="3">
        <f t="shared" si="2"/>
        <v>122</v>
      </c>
      <c r="K84" s="5">
        <v>60228</v>
      </c>
      <c r="L84" s="19">
        <v>0.944</v>
      </c>
      <c r="M84" s="183">
        <v>456709.587191655</v>
      </c>
      <c r="N84" s="6">
        <f>VLOOKUP(C84,nthru!A78:O242,15,FALSE)</f>
        <v>15730.4</v>
      </c>
      <c r="O84" s="183">
        <v>456709.587191655</v>
      </c>
      <c r="P84" s="185" t="str">
        <f>VLOOKUP(C84,Sheet2!A88:B251,2,FALSE)</f>
        <v>Europe</v>
      </c>
    </row>
    <row r="85" spans="2:16" ht="12.75">
      <c r="B85" s="22">
        <v>103</v>
      </c>
      <c r="C85" s="1" t="s">
        <v>116</v>
      </c>
      <c r="D85" s="34" t="s">
        <v>232</v>
      </c>
      <c r="E85" s="17">
        <v>7.084032561811298</v>
      </c>
      <c r="F85" s="17">
        <v>79.1</v>
      </c>
      <c r="G85" s="17">
        <v>3.78735</v>
      </c>
      <c r="H85" s="17">
        <v>56.03469756392737</v>
      </c>
      <c r="I85" s="4">
        <v>50.35586460873795</v>
      </c>
      <c r="J85" s="3">
        <f t="shared" si="2"/>
        <v>44</v>
      </c>
      <c r="K85" s="5">
        <v>19189</v>
      </c>
      <c r="L85" s="19">
        <v>0.878</v>
      </c>
      <c r="M85" s="183">
        <v>403500</v>
      </c>
      <c r="O85" s="183">
        <v>403500</v>
      </c>
      <c r="P85" s="185" t="s">
        <v>314</v>
      </c>
    </row>
    <row r="86" spans="2:16" ht="12.75">
      <c r="B86" s="22">
        <v>113</v>
      </c>
      <c r="C86" s="1" t="s">
        <v>137</v>
      </c>
      <c r="D86" s="34" t="s">
        <v>230</v>
      </c>
      <c r="E86" s="17">
        <v>7.708609255425327</v>
      </c>
      <c r="F86" s="17">
        <v>79.2</v>
      </c>
      <c r="G86" s="17">
        <v>4.39</v>
      </c>
      <c r="H86" s="17">
        <v>61.052185302968596</v>
      </c>
      <c r="I86" s="4">
        <v>50.5974485906892</v>
      </c>
      <c r="J86" s="3">
        <f t="shared" si="2"/>
        <v>43</v>
      </c>
      <c r="K86" s="5">
        <v>32684</v>
      </c>
      <c r="L86" s="19">
        <v>0.953</v>
      </c>
      <c r="M86" s="183">
        <v>16319850</v>
      </c>
      <c r="N86" s="6">
        <f>VLOOKUP(C86,nthru!A93:O257,15,FALSE)</f>
        <v>15273.5</v>
      </c>
      <c r="O86" s="183">
        <v>16319850</v>
      </c>
      <c r="P86" s="185" t="str">
        <f>VLOOKUP(C86,Sheet2!A103:B266,2,FALSE)</f>
        <v>Europe</v>
      </c>
    </row>
    <row r="87" spans="2:16" ht="12.75">
      <c r="B87" s="22">
        <v>118</v>
      </c>
      <c r="C87" s="1" t="s">
        <v>145</v>
      </c>
      <c r="D87" s="34" t="s">
        <v>231</v>
      </c>
      <c r="E87" s="17">
        <v>8.091527712062549</v>
      </c>
      <c r="F87" s="17">
        <v>79.8</v>
      </c>
      <c r="G87" s="17">
        <v>6.91514572304926</v>
      </c>
      <c r="H87" s="17">
        <v>64.57039114225913</v>
      </c>
      <c r="I87" s="4">
        <v>40.35974345446</v>
      </c>
      <c r="J87" s="3">
        <f t="shared" si="2"/>
        <v>88</v>
      </c>
      <c r="K87" s="5">
        <v>41420</v>
      </c>
      <c r="L87" s="19">
        <v>0.968</v>
      </c>
      <c r="M87" s="183">
        <v>4623300</v>
      </c>
      <c r="N87" s="6">
        <f>VLOOKUP(C87,nthru!A98:O262,15,FALSE)</f>
        <v>3951.11</v>
      </c>
      <c r="O87" s="183">
        <v>4623300</v>
      </c>
      <c r="P87" s="185" t="str">
        <f>VLOOKUP(C87,Sheet2!A108:B271,2,FALSE)</f>
        <v>Europe</v>
      </c>
    </row>
    <row r="88" spans="2:16" ht="12.75">
      <c r="B88" s="22">
        <v>127</v>
      </c>
      <c r="C88" s="1" t="s">
        <v>108</v>
      </c>
      <c r="D88" s="34" t="s">
        <v>157</v>
      </c>
      <c r="E88" s="17">
        <v>6.479067998260063</v>
      </c>
      <c r="F88" s="17">
        <v>75.2</v>
      </c>
      <c r="G88" s="17">
        <v>3.96009130913366</v>
      </c>
      <c r="H88" s="17">
        <v>48.72259134691568</v>
      </c>
      <c r="I88" s="4">
        <v>42.75129091589011</v>
      </c>
      <c r="J88" s="3">
        <f t="shared" si="2"/>
        <v>77</v>
      </c>
      <c r="K88" s="5">
        <v>13847</v>
      </c>
      <c r="L88" s="19">
        <v>0.87</v>
      </c>
      <c r="M88" s="183">
        <v>38165450</v>
      </c>
      <c r="N88" s="6">
        <f>VLOOKUP(C88,nthru!A105:O269,15,FALSE)</f>
        <v>9533.29</v>
      </c>
      <c r="O88" s="183">
        <v>38165450</v>
      </c>
      <c r="P88" s="185" t="str">
        <f>VLOOKUP(C88,Sheet2!A115:B278,2,FALSE)</f>
        <v>Europe</v>
      </c>
    </row>
    <row r="89" spans="2:16" ht="12.75">
      <c r="B89" s="22">
        <v>128</v>
      </c>
      <c r="C89" s="1" t="s">
        <v>119</v>
      </c>
      <c r="D89" s="34" t="s">
        <v>232</v>
      </c>
      <c r="E89" s="17">
        <v>5.851040233904655</v>
      </c>
      <c r="F89" s="17">
        <v>77.7</v>
      </c>
      <c r="G89" s="17">
        <v>4.43530846555839</v>
      </c>
      <c r="H89" s="17">
        <v>45.46258261743917</v>
      </c>
      <c r="I89" s="4">
        <v>37.45840548340554</v>
      </c>
      <c r="J89" s="3">
        <f t="shared" si="2"/>
        <v>98</v>
      </c>
      <c r="K89" s="5">
        <v>20410</v>
      </c>
      <c r="L89" s="19">
        <v>0.897</v>
      </c>
      <c r="M89" s="183">
        <v>10549450</v>
      </c>
      <c r="N89" s="6">
        <f>VLOOKUP(C89,nthru!A106:O270,15,FALSE)</f>
        <v>2362.61</v>
      </c>
      <c r="O89" s="183">
        <v>10549450</v>
      </c>
      <c r="P89" s="185" t="str">
        <f>VLOOKUP(C89,Sheet2!A116:B279,2,FALSE)</f>
        <v>Europe</v>
      </c>
    </row>
    <row r="90" spans="2:16" ht="12.75">
      <c r="B90" s="22">
        <v>143</v>
      </c>
      <c r="C90" s="1" t="s">
        <v>305</v>
      </c>
      <c r="D90" s="34" t="s">
        <v>157</v>
      </c>
      <c r="E90" s="17">
        <v>6.07163</v>
      </c>
      <c r="F90" s="17">
        <v>74.2</v>
      </c>
      <c r="G90" s="17">
        <v>3.28875230519083</v>
      </c>
      <c r="H90" s="17">
        <v>45.0514946</v>
      </c>
      <c r="I90" s="4">
        <v>43.52269430407419</v>
      </c>
      <c r="J90" s="3">
        <f t="shared" si="2"/>
        <v>73</v>
      </c>
      <c r="K90" s="5">
        <v>15871</v>
      </c>
      <c r="L90" s="19">
        <v>0.863</v>
      </c>
      <c r="M90" s="183">
        <v>5387000</v>
      </c>
      <c r="N90" s="6">
        <f>VLOOKUP(C90,nthru!A114:O278,15,FALSE)</f>
        <v>17342.7</v>
      </c>
      <c r="O90" s="183">
        <v>5387000</v>
      </c>
      <c r="P90" s="185" t="str">
        <f>VLOOKUP(C90,Sheet2!A124:B287,2,FALSE)</f>
        <v>Europe</v>
      </c>
    </row>
    <row r="91" spans="2:16" ht="12.75">
      <c r="B91" s="22">
        <v>147</v>
      </c>
      <c r="C91" s="1" t="s">
        <v>124</v>
      </c>
      <c r="D91" s="34" t="s">
        <v>232</v>
      </c>
      <c r="E91" s="17">
        <v>7.602049236047837</v>
      </c>
      <c r="F91" s="17">
        <v>80.5</v>
      </c>
      <c r="G91" s="17">
        <v>5.74056800875704</v>
      </c>
      <c r="H91" s="17">
        <v>61.196496350185086</v>
      </c>
      <c r="I91" s="4">
        <v>43.18882430608119</v>
      </c>
      <c r="J91" s="3">
        <f t="shared" si="2"/>
        <v>76</v>
      </c>
      <c r="K91" s="5">
        <v>27169</v>
      </c>
      <c r="L91" s="19">
        <v>0.949</v>
      </c>
      <c r="M91" s="183">
        <v>43398150</v>
      </c>
      <c r="N91" s="6">
        <f>VLOOKUP(C91,nthru!A117:O281,15,FALSE)</f>
        <v>2489.55</v>
      </c>
      <c r="O91" s="183">
        <v>43398150</v>
      </c>
      <c r="P91" s="185" t="str">
        <f>VLOOKUP(C91,Sheet2!A127:B290,2,FALSE)</f>
        <v>Europe</v>
      </c>
    </row>
    <row r="92" spans="2:16" ht="12.75">
      <c r="B92" s="22">
        <v>152</v>
      </c>
      <c r="C92" s="1" t="s">
        <v>128</v>
      </c>
      <c r="D92" s="34" t="s">
        <v>231</v>
      </c>
      <c r="E92" s="17">
        <v>7.853115244037251</v>
      </c>
      <c r="F92" s="17">
        <v>80.5</v>
      </c>
      <c r="G92" s="17">
        <v>5.10049183926539</v>
      </c>
      <c r="H92" s="17">
        <v>63.217577714499875</v>
      </c>
      <c r="I92" s="4">
        <v>47.99128904405893</v>
      </c>
      <c r="J92" s="3">
        <f t="shared" si="2"/>
        <v>53</v>
      </c>
      <c r="K92" s="5">
        <v>32525</v>
      </c>
      <c r="L92" s="19">
        <v>0.956</v>
      </c>
      <c r="M92" s="183">
        <v>9024040</v>
      </c>
      <c r="N92" s="6">
        <f>VLOOKUP(C92,nthru!A120:O284,15,FALSE)</f>
        <v>8119.09</v>
      </c>
      <c r="O92" s="183">
        <v>9024040</v>
      </c>
      <c r="P92" s="185" t="str">
        <f>VLOOKUP(C92,Sheet2!A130:B293,2,FALSE)</f>
        <v>Europe</v>
      </c>
    </row>
    <row r="93" spans="2:16" ht="12.75">
      <c r="B93" s="22">
        <v>153</v>
      </c>
      <c r="C93" s="1" t="s">
        <v>140</v>
      </c>
      <c r="D93" s="34" t="s">
        <v>230</v>
      </c>
      <c r="E93" s="17">
        <v>7.69381</v>
      </c>
      <c r="F93" s="17">
        <v>81.3</v>
      </c>
      <c r="G93" s="17">
        <v>5.00078898370495</v>
      </c>
      <c r="H93" s="17">
        <v>62.5506753</v>
      </c>
      <c r="I93" s="4">
        <v>48.05140348004729</v>
      </c>
      <c r="J93" s="3">
        <f t="shared" si="2"/>
        <v>52</v>
      </c>
      <c r="K93" s="5">
        <v>35633</v>
      </c>
      <c r="L93" s="19">
        <v>0.955</v>
      </c>
      <c r="M93" s="183">
        <v>7437100</v>
      </c>
      <c r="N93" s="6">
        <f>VLOOKUP(C93,nthru!A121:O285,15,FALSE)</f>
        <v>13386.9</v>
      </c>
      <c r="O93" s="183">
        <v>7437100</v>
      </c>
      <c r="P93" s="185" t="str">
        <f>VLOOKUP(C93,Sheet2!A131:B294,2,FALSE)</f>
        <v>Europe</v>
      </c>
    </row>
    <row r="94" spans="2:16" ht="12.75">
      <c r="B94" s="22">
        <v>166</v>
      </c>
      <c r="C94" s="1" t="s">
        <v>79</v>
      </c>
      <c r="D94" s="34" t="s">
        <v>242</v>
      </c>
      <c r="E94" s="17">
        <v>5.3008382668533605</v>
      </c>
      <c r="F94" s="17">
        <v>67.7</v>
      </c>
      <c r="G94" s="17">
        <v>2.6943015879393</v>
      </c>
      <c r="H94" s="17">
        <v>35.88667506659725</v>
      </c>
      <c r="I94" s="4">
        <v>38.073961636994866</v>
      </c>
      <c r="J94" s="3">
        <f t="shared" si="2"/>
        <v>95</v>
      </c>
      <c r="K94" s="5">
        <v>6848</v>
      </c>
      <c r="L94" s="19">
        <v>0.788</v>
      </c>
      <c r="M94" s="183">
        <v>47105150</v>
      </c>
      <c r="N94" s="6">
        <f>VLOOKUP(C94,nthru!A131:O295,15,FALSE)</f>
        <v>2638.56</v>
      </c>
      <c r="O94" s="183">
        <v>47105150</v>
      </c>
      <c r="P94" s="185" t="str">
        <f>VLOOKUP(C94,Sheet2!A141:B304,2,FALSE)</f>
        <v>Europe</v>
      </c>
    </row>
    <row r="95" spans="2:16" ht="12.75">
      <c r="B95" s="22">
        <v>168</v>
      </c>
      <c r="C95" s="1" t="s">
        <v>130</v>
      </c>
      <c r="D95" s="34" t="s">
        <v>230</v>
      </c>
      <c r="E95" s="17">
        <v>7.417416485195304</v>
      </c>
      <c r="F95" s="17">
        <v>79</v>
      </c>
      <c r="G95" s="17">
        <v>5.32971100646845</v>
      </c>
      <c r="H95" s="17">
        <v>58.5975902330429</v>
      </c>
      <c r="I95" s="4">
        <v>43.3103833934222</v>
      </c>
      <c r="J95" s="3">
        <f t="shared" si="2"/>
        <v>74</v>
      </c>
      <c r="K95" s="5">
        <v>33238</v>
      </c>
      <c r="L95" s="19">
        <v>0.946</v>
      </c>
      <c r="M95" s="183">
        <v>60226473</v>
      </c>
      <c r="N95" s="6">
        <f>VLOOKUP(C95,nthru!A133:O297,15,FALSE)</f>
        <v>4774.17</v>
      </c>
      <c r="O95" s="183">
        <v>60226473</v>
      </c>
      <c r="P95" s="185" t="str">
        <f>VLOOKUP(C95,Sheet2!A143:B306,2,FALSE)</f>
        <v>Europe</v>
      </c>
    </row>
    <row r="96" spans="2:16" ht="25.5">
      <c r="B96" s="22">
        <v>5</v>
      </c>
      <c r="C96" s="1" t="s">
        <v>110</v>
      </c>
      <c r="D96" s="34" t="s">
        <v>155</v>
      </c>
      <c r="E96" s="17">
        <v>7.135461642413579</v>
      </c>
      <c r="F96" s="17">
        <v>74.8</v>
      </c>
      <c r="G96" s="17">
        <v>2.4557103323487</v>
      </c>
      <c r="H96" s="17">
        <v>53.373253085253566</v>
      </c>
      <c r="I96" s="4">
        <v>58.95021441848581</v>
      </c>
      <c r="J96" s="3">
        <f t="shared" si="2"/>
        <v>15</v>
      </c>
      <c r="K96" s="5">
        <v>14280</v>
      </c>
      <c r="L96" s="19">
        <v>0.869</v>
      </c>
      <c r="M96" s="183">
        <v>38747148</v>
      </c>
      <c r="N96" s="6">
        <f>VLOOKUP(C96,nthru!A4:O168,15,FALSE)</f>
        <v>2042.88</v>
      </c>
      <c r="O96" s="183">
        <v>38747148</v>
      </c>
      <c r="P96" s="185" t="str">
        <f>VLOOKUP(C96,Sheet2!A14:B177,2,FALSE)</f>
        <v>Latin America</v>
      </c>
    </row>
    <row r="97" spans="2:16" ht="25.5">
      <c r="B97" s="22">
        <v>16</v>
      </c>
      <c r="C97" s="1" t="s">
        <v>90</v>
      </c>
      <c r="D97" s="34" t="s">
        <v>154</v>
      </c>
      <c r="E97" s="17">
        <v>6.617827071380006</v>
      </c>
      <c r="F97" s="17">
        <v>75.9</v>
      </c>
      <c r="G97" s="17">
        <v>2.55708</v>
      </c>
      <c r="H97" s="17">
        <v>50.22930747177425</v>
      </c>
      <c r="I97" s="4">
        <v>54.527025046972085</v>
      </c>
      <c r="J97" s="3">
        <f t="shared" si="2"/>
        <v>27</v>
      </c>
      <c r="K97" s="5">
        <v>7109</v>
      </c>
      <c r="L97" s="19">
        <v>0.778</v>
      </c>
      <c r="M97" s="183">
        <v>291800</v>
      </c>
      <c r="O97" s="183">
        <v>291800</v>
      </c>
      <c r="P97" s="185" t="s">
        <v>317</v>
      </c>
    </row>
    <row r="98" spans="2:16" ht="25.5">
      <c r="B98" s="22">
        <v>19</v>
      </c>
      <c r="C98" s="1" t="s">
        <v>53</v>
      </c>
      <c r="D98" s="34" t="s">
        <v>155</v>
      </c>
      <c r="E98" s="17">
        <v>6.5042329106493755</v>
      </c>
      <c r="F98" s="17">
        <v>64.7</v>
      </c>
      <c r="G98" s="17">
        <v>2.11796888826992</v>
      </c>
      <c r="H98" s="17">
        <v>42.08238693190146</v>
      </c>
      <c r="I98" s="4">
        <v>49.34623533449836</v>
      </c>
      <c r="J98" s="3">
        <f t="shared" si="2"/>
        <v>47</v>
      </c>
      <c r="K98" s="5">
        <v>2819</v>
      </c>
      <c r="L98" s="19">
        <v>0.695</v>
      </c>
      <c r="M98" s="183">
        <v>9182015</v>
      </c>
      <c r="N98" s="6">
        <f>VLOOKUP(C98,nthru!A15:O179,15,FALSE)</f>
        <v>4233.31</v>
      </c>
      <c r="O98" s="183">
        <v>9182015</v>
      </c>
      <c r="P98" s="185" t="str">
        <f>VLOOKUP(C98,Sheet2!A25:B188,2,FALSE)</f>
        <v>Latin America</v>
      </c>
    </row>
    <row r="99" spans="2:16" ht="25.5">
      <c r="B99" s="22">
        <v>22</v>
      </c>
      <c r="C99" s="1" t="s">
        <v>96</v>
      </c>
      <c r="D99" s="34" t="s">
        <v>155</v>
      </c>
      <c r="E99" s="17">
        <v>7.572798549561427</v>
      </c>
      <c r="F99" s="17">
        <v>71.7</v>
      </c>
      <c r="G99" s="17">
        <v>2.35622697145393</v>
      </c>
      <c r="H99" s="17">
        <v>54.29696560035544</v>
      </c>
      <c r="I99" s="4">
        <v>61.014498245877895</v>
      </c>
      <c r="J99" s="3">
        <f t="shared" si="2"/>
        <v>9</v>
      </c>
      <c r="K99" s="5">
        <v>8402</v>
      </c>
      <c r="L99" s="19">
        <v>0.8</v>
      </c>
      <c r="M99" s="183">
        <v>186830759</v>
      </c>
      <c r="N99" s="6">
        <f>VLOOKUP(C99,nthru!A18:O182,15,FALSE)</f>
        <v>2587.83</v>
      </c>
      <c r="O99" s="183">
        <v>186830759</v>
      </c>
      <c r="P99" s="185" t="str">
        <f>VLOOKUP(C99,Sheet2!A28:B191,2,FALSE)</f>
        <v>Latin America</v>
      </c>
    </row>
    <row r="100" spans="2:16" ht="25.5">
      <c r="B100" s="22">
        <v>34</v>
      </c>
      <c r="C100" s="1" t="s">
        <v>104</v>
      </c>
      <c r="D100" s="34" t="s">
        <v>155</v>
      </c>
      <c r="E100" s="17">
        <v>6.288859117768942</v>
      </c>
      <c r="F100" s="17">
        <v>78.3</v>
      </c>
      <c r="G100" s="17">
        <v>3.00125381688929</v>
      </c>
      <c r="H100" s="17">
        <v>49.24176689213081</v>
      </c>
      <c r="I100" s="4">
        <v>49.72138643581754</v>
      </c>
      <c r="J100" s="3">
        <f t="shared" si="2"/>
        <v>46</v>
      </c>
      <c r="K100" s="5">
        <v>12027</v>
      </c>
      <c r="L100" s="19">
        <v>0.867</v>
      </c>
      <c r="M100" s="183">
        <v>16295102</v>
      </c>
      <c r="N100" s="6">
        <f>VLOOKUP(C100,nthru!A28:O192,15,FALSE)</f>
        <v>5240.33</v>
      </c>
      <c r="O100" s="183">
        <v>16295102</v>
      </c>
      <c r="P100" s="185" t="str">
        <f>VLOOKUP(C100,Sheet2!A38:B201,2,FALSE)</f>
        <v>Latin America</v>
      </c>
    </row>
    <row r="101" spans="2:16" ht="25.5">
      <c r="B101" s="22">
        <v>36</v>
      </c>
      <c r="C101" s="1" t="s">
        <v>85</v>
      </c>
      <c r="D101" s="34" t="s">
        <v>155</v>
      </c>
      <c r="E101" s="17">
        <v>7.330203073865145</v>
      </c>
      <c r="F101" s="17">
        <v>72.3</v>
      </c>
      <c r="G101" s="17">
        <v>1.7901333992287</v>
      </c>
      <c r="H101" s="17">
        <v>52.997368224045</v>
      </c>
      <c r="I101" s="4">
        <v>66.10261288798142</v>
      </c>
      <c r="J101" s="3">
        <f t="shared" si="2"/>
        <v>6</v>
      </c>
      <c r="K101" s="5">
        <v>7304</v>
      </c>
      <c r="L101" s="19">
        <v>0.791</v>
      </c>
      <c r="M101" s="183">
        <v>44945790</v>
      </c>
      <c r="N101" s="6">
        <f>VLOOKUP(C101,nthru!A30:O194,15,FALSE)</f>
        <v>1808.26</v>
      </c>
      <c r="O101" s="183">
        <v>44945790</v>
      </c>
      <c r="P101" s="185" t="str">
        <f>VLOOKUP(C101,Sheet2!A40:B203,2,FALSE)</f>
        <v>Latin America</v>
      </c>
    </row>
    <row r="102" spans="2:16" ht="25.5">
      <c r="B102" s="22">
        <v>40</v>
      </c>
      <c r="C102" s="1" t="s">
        <v>102</v>
      </c>
      <c r="D102" s="34" t="s">
        <v>154</v>
      </c>
      <c r="E102" s="17">
        <v>8.499705795273538</v>
      </c>
      <c r="F102" s="17">
        <v>78.5</v>
      </c>
      <c r="G102" s="17">
        <v>2.27065556546878</v>
      </c>
      <c r="H102" s="17">
        <v>66.72269049289727</v>
      </c>
      <c r="I102" s="4">
        <v>76.11736216681338</v>
      </c>
      <c r="J102" s="3">
        <f t="shared" si="2"/>
        <v>1</v>
      </c>
      <c r="K102" s="5">
        <v>10180</v>
      </c>
      <c r="L102" s="19">
        <v>0.846</v>
      </c>
      <c r="M102" s="183">
        <v>4327228</v>
      </c>
      <c r="N102" s="6">
        <f>VLOOKUP(C102,nthru!A33:O197,15,FALSE)</f>
        <v>4158.88</v>
      </c>
      <c r="O102" s="183">
        <v>4327228</v>
      </c>
      <c r="P102" s="185" t="str">
        <f>VLOOKUP(C102,Sheet2!A43:B206,2,FALSE)</f>
        <v>Latin America</v>
      </c>
    </row>
    <row r="103" spans="2:16" ht="25.5">
      <c r="B103" s="22">
        <v>43</v>
      </c>
      <c r="C103" s="1" t="s">
        <v>78</v>
      </c>
      <c r="D103" s="34" t="s">
        <v>154</v>
      </c>
      <c r="E103" s="17">
        <v>6.74</v>
      </c>
      <c r="F103" s="17">
        <v>77.7</v>
      </c>
      <c r="G103" s="17">
        <v>1.76194949215222</v>
      </c>
      <c r="H103" s="17">
        <v>52.3698</v>
      </c>
      <c r="I103" s="4">
        <v>65.67941951115208</v>
      </c>
      <c r="J103" s="3">
        <f t="shared" si="2"/>
        <v>7</v>
      </c>
      <c r="K103" s="5">
        <v>6000</v>
      </c>
      <c r="L103" s="19">
        <v>0.838</v>
      </c>
      <c r="M103" s="183">
        <v>11259905</v>
      </c>
      <c r="N103" s="6">
        <f>VLOOKUP(C103,nthru!A35:O199,15,FALSE)</f>
        <v>274.47</v>
      </c>
      <c r="O103" s="183">
        <v>11259905</v>
      </c>
      <c r="P103" s="185" t="str">
        <f>VLOOKUP(C103,Sheet2!A45:B208,2,FALSE)</f>
        <v>Latin America</v>
      </c>
    </row>
    <row r="104" spans="2:16" ht="25.5">
      <c r="B104" s="22">
        <v>49</v>
      </c>
      <c r="C104" s="1" t="s">
        <v>88</v>
      </c>
      <c r="D104" s="34" t="s">
        <v>154</v>
      </c>
      <c r="E104" s="17">
        <v>7.5758164448554615</v>
      </c>
      <c r="F104" s="17">
        <v>71.5</v>
      </c>
      <c r="G104" s="17">
        <v>1.48764326092629</v>
      </c>
      <c r="H104" s="17">
        <v>54.167087580716554</v>
      </c>
      <c r="I104" s="4">
        <v>71.77903615421948</v>
      </c>
      <c r="J104" s="3">
        <f t="shared" si="2"/>
        <v>2</v>
      </c>
      <c r="K104" s="5">
        <v>8217</v>
      </c>
      <c r="L104" s="19">
        <v>0.779</v>
      </c>
      <c r="M104" s="183">
        <v>9469601</v>
      </c>
      <c r="N104" s="6">
        <f>VLOOKUP(C104,nthru!A40:O204,15,FALSE)</f>
        <v>3314.44</v>
      </c>
      <c r="O104" s="183">
        <v>9469601</v>
      </c>
      <c r="P104" s="185" t="str">
        <f>VLOOKUP(C104,Sheet2!A50:B213,2,FALSE)</f>
        <v>Latin America</v>
      </c>
    </row>
    <row r="105" spans="2:16" ht="25.5">
      <c r="B105" s="22">
        <v>50</v>
      </c>
      <c r="C105" s="1" t="s">
        <v>61</v>
      </c>
      <c r="D105" s="34" t="s">
        <v>155</v>
      </c>
      <c r="E105" s="17">
        <v>6.427398790635994</v>
      </c>
      <c r="F105" s="17">
        <v>74.7</v>
      </c>
      <c r="G105" s="17">
        <v>2.20078263662637</v>
      </c>
      <c r="H105" s="17">
        <v>48.012668966050875</v>
      </c>
      <c r="I105" s="4">
        <v>55.46141041601036</v>
      </c>
      <c r="J105" s="3">
        <f t="shared" si="2"/>
        <v>25</v>
      </c>
      <c r="K105" s="5">
        <v>4341</v>
      </c>
      <c r="L105" s="19">
        <v>0.772</v>
      </c>
      <c r="M105" s="183">
        <v>13060993</v>
      </c>
      <c r="N105" s="6">
        <f>VLOOKUP(C105,nthru!A41:O205,15,FALSE)</f>
        <v>3378.44</v>
      </c>
      <c r="O105" s="183">
        <v>13060993</v>
      </c>
      <c r="P105" s="185" t="str">
        <f>VLOOKUP(C105,Sheet2!A51:B214,2,FALSE)</f>
        <v>Latin America</v>
      </c>
    </row>
    <row r="106" spans="2:16" ht="25.5">
      <c r="B106" s="22">
        <v>52</v>
      </c>
      <c r="C106" s="1" t="s">
        <v>73</v>
      </c>
      <c r="D106" s="34" t="s">
        <v>154</v>
      </c>
      <c r="E106" s="17">
        <v>6.6804747140875405</v>
      </c>
      <c r="F106" s="17">
        <v>71.3</v>
      </c>
      <c r="G106" s="17">
        <v>1.61853998067054</v>
      </c>
      <c r="H106" s="17">
        <v>47.63178471144416</v>
      </c>
      <c r="I106" s="4">
        <v>61.45867223986323</v>
      </c>
      <c r="J106" s="3">
        <f aca="true" t="shared" si="3" ref="J106:J137">RANK(I106,$I$10:$I$152)</f>
        <v>8</v>
      </c>
      <c r="K106" s="5">
        <v>5255</v>
      </c>
      <c r="L106" s="19">
        <v>0.735</v>
      </c>
      <c r="M106" s="183">
        <v>6668356</v>
      </c>
      <c r="N106" s="6">
        <f>VLOOKUP(C106,nthru!A43:O207,15,FALSE)</f>
        <v>3002.29</v>
      </c>
      <c r="O106" s="183">
        <v>6668356</v>
      </c>
      <c r="P106" s="185" t="str">
        <f>VLOOKUP(C106,Sheet2!A53:B216,2,FALSE)</f>
        <v>Latin America</v>
      </c>
    </row>
    <row r="107" spans="2:16" ht="25.5">
      <c r="B107" s="22">
        <v>67</v>
      </c>
      <c r="C107" s="1" t="s">
        <v>67</v>
      </c>
      <c r="D107" s="34" t="s">
        <v>154</v>
      </c>
      <c r="E107" s="17">
        <v>7.43</v>
      </c>
      <c r="F107" s="17">
        <v>69.7</v>
      </c>
      <c r="G107" s="17">
        <v>1.50556792361487</v>
      </c>
      <c r="H107" s="17">
        <v>51.787099999999995</v>
      </c>
      <c r="I107" s="4">
        <v>68.37230403214504</v>
      </c>
      <c r="J107" s="3">
        <f t="shared" si="3"/>
        <v>4</v>
      </c>
      <c r="K107" s="5">
        <v>4568</v>
      </c>
      <c r="L107" s="19">
        <v>0.689</v>
      </c>
      <c r="M107" s="183">
        <v>12709564</v>
      </c>
      <c r="N107" s="6">
        <f>VLOOKUP(C107,nthru!A52:O216,15,FALSE)</f>
        <v>2354.72</v>
      </c>
      <c r="O107" s="183">
        <v>12709564</v>
      </c>
      <c r="P107" s="185" t="str">
        <f>VLOOKUP(C107,Sheet2!A62:B225,2,FALSE)</f>
        <v>Latin America</v>
      </c>
    </row>
    <row r="108" spans="2:16" ht="25.5">
      <c r="B108" s="22">
        <v>70</v>
      </c>
      <c r="C108" s="1" t="s">
        <v>68</v>
      </c>
      <c r="D108" s="34" t="s">
        <v>154</v>
      </c>
      <c r="E108" s="17">
        <v>6.527251884274606</v>
      </c>
      <c r="F108" s="17">
        <v>65.2</v>
      </c>
      <c r="G108" s="17">
        <v>2.63056</v>
      </c>
      <c r="H108" s="17">
        <v>42.557682285470435</v>
      </c>
      <c r="I108" s="4">
        <v>45.63214575703863</v>
      </c>
      <c r="J108" s="3">
        <f t="shared" si="3"/>
        <v>63</v>
      </c>
      <c r="K108" s="5">
        <v>4508</v>
      </c>
      <c r="L108" s="19">
        <v>0.75</v>
      </c>
      <c r="M108" s="183">
        <v>739472</v>
      </c>
      <c r="O108" s="183">
        <v>739472</v>
      </c>
      <c r="P108" s="185" t="s">
        <v>317</v>
      </c>
    </row>
    <row r="109" spans="2:16" ht="25.5">
      <c r="B109" s="22">
        <v>71</v>
      </c>
      <c r="C109" s="1" t="s">
        <v>34</v>
      </c>
      <c r="D109" s="34" t="s">
        <v>154</v>
      </c>
      <c r="E109" s="17">
        <v>5.18</v>
      </c>
      <c r="F109" s="17">
        <v>59.5</v>
      </c>
      <c r="G109" s="17">
        <v>0.534453123300445</v>
      </c>
      <c r="H109" s="17">
        <v>30.820999999999998</v>
      </c>
      <c r="I109" s="4">
        <v>50.84340875346735</v>
      </c>
      <c r="J109" s="3">
        <f t="shared" si="3"/>
        <v>42</v>
      </c>
      <c r="K109" s="5">
        <v>1663</v>
      </c>
      <c r="L109" s="19">
        <v>0.529</v>
      </c>
      <c r="M109" s="183">
        <v>9296291</v>
      </c>
      <c r="N109" s="6">
        <f>VLOOKUP(C109,nthru!A55:O219,15,FALSE)</f>
        <v>3828.96</v>
      </c>
      <c r="O109" s="183">
        <v>9296291</v>
      </c>
      <c r="P109" s="185" t="str">
        <f>VLOOKUP(C109,Sheet2!A65:B228,2,FALSE)</f>
        <v>Latin America</v>
      </c>
    </row>
    <row r="110" spans="2:16" ht="25.5">
      <c r="B110" s="22">
        <v>72</v>
      </c>
      <c r="C110" s="1" t="s">
        <v>55</v>
      </c>
      <c r="D110" s="34" t="s">
        <v>154</v>
      </c>
      <c r="E110" s="17">
        <v>7.022490954228361</v>
      </c>
      <c r="F110" s="17">
        <v>69.4</v>
      </c>
      <c r="G110" s="17">
        <v>1.77332477631868</v>
      </c>
      <c r="H110" s="17">
        <v>48.73608722234483</v>
      </c>
      <c r="I110" s="4">
        <v>60.986715135557745</v>
      </c>
      <c r="J110" s="3">
        <f t="shared" si="3"/>
        <v>10</v>
      </c>
      <c r="K110" s="5">
        <v>3430</v>
      </c>
      <c r="L110" s="19">
        <v>0.7</v>
      </c>
      <c r="M110" s="183">
        <v>6834110</v>
      </c>
      <c r="N110" s="6">
        <f>VLOOKUP(C110,nthru!A56:O220,15,FALSE)</f>
        <v>3357.38</v>
      </c>
      <c r="O110" s="183">
        <v>6834110</v>
      </c>
      <c r="P110" s="185" t="str">
        <f>VLOOKUP(C110,Sheet2!A66:B229,2,FALSE)</f>
        <v>Latin America</v>
      </c>
    </row>
    <row r="111" spans="2:16" ht="25.5">
      <c r="B111" s="22">
        <v>82</v>
      </c>
      <c r="C111" s="1" t="s">
        <v>66</v>
      </c>
      <c r="D111" s="34" t="s">
        <v>154</v>
      </c>
      <c r="E111" s="17">
        <v>6.72</v>
      </c>
      <c r="F111" s="17">
        <v>72.2</v>
      </c>
      <c r="G111" s="17">
        <v>1.08717654594725</v>
      </c>
      <c r="H111" s="17">
        <v>48.5184</v>
      </c>
      <c r="I111" s="4">
        <v>70.08582723368518</v>
      </c>
      <c r="J111" s="3">
        <f t="shared" si="3"/>
        <v>3</v>
      </c>
      <c r="K111" s="5">
        <v>4291</v>
      </c>
      <c r="L111" s="19">
        <v>0.736</v>
      </c>
      <c r="M111" s="183">
        <v>2654500</v>
      </c>
      <c r="O111" s="183">
        <v>2654500</v>
      </c>
      <c r="P111" s="185" t="s">
        <v>317</v>
      </c>
    </row>
    <row r="112" spans="2:16" ht="25.5">
      <c r="B112" s="22">
        <v>106</v>
      </c>
      <c r="C112" s="1" t="s">
        <v>99</v>
      </c>
      <c r="D112" s="34" t="s">
        <v>154</v>
      </c>
      <c r="E112" s="17">
        <v>7.715760697898205</v>
      </c>
      <c r="F112" s="17">
        <v>75.6</v>
      </c>
      <c r="G112" s="17">
        <v>3.38161229268085</v>
      </c>
      <c r="H112" s="17">
        <v>58.33115087611043</v>
      </c>
      <c r="I112" s="4">
        <v>55.57529644494213</v>
      </c>
      <c r="J112" s="3">
        <f t="shared" si="3"/>
        <v>23</v>
      </c>
      <c r="K112" s="5">
        <v>10751</v>
      </c>
      <c r="L112" s="19">
        <v>0.829</v>
      </c>
      <c r="M112" s="183">
        <v>103089132.564478</v>
      </c>
      <c r="N112" s="6">
        <f>VLOOKUP(C112,nthru!A86:O250,15,FALSE)</f>
        <v>2426.6</v>
      </c>
      <c r="O112" s="183">
        <v>103089132.564478</v>
      </c>
      <c r="P112" s="185" t="str">
        <f>VLOOKUP(C112,Sheet2!A96:B259,2,FALSE)</f>
        <v>Latin America</v>
      </c>
    </row>
    <row r="113" spans="2:16" ht="25.5">
      <c r="B113" s="22">
        <v>115</v>
      </c>
      <c r="C113" s="1" t="s">
        <v>57</v>
      </c>
      <c r="D113" s="34" t="s">
        <v>154</v>
      </c>
      <c r="E113" s="17">
        <v>7.090983730502007</v>
      </c>
      <c r="F113" s="17">
        <v>71.9</v>
      </c>
      <c r="G113" s="17">
        <v>2.04950438751595</v>
      </c>
      <c r="H113" s="17">
        <v>50.984173022309434</v>
      </c>
      <c r="I113" s="4">
        <v>60.541479268870226</v>
      </c>
      <c r="J113" s="3">
        <f t="shared" si="3"/>
        <v>11</v>
      </c>
      <c r="K113" s="5">
        <v>3674</v>
      </c>
      <c r="L113" s="19">
        <v>0.71</v>
      </c>
      <c r="M113" s="183">
        <v>5462539</v>
      </c>
      <c r="N113" s="6">
        <f>VLOOKUP(C113,nthru!A95:O259,15,FALSE)</f>
        <v>2678.1</v>
      </c>
      <c r="O113" s="183">
        <v>5462539</v>
      </c>
      <c r="P113" s="185" t="str">
        <f>VLOOKUP(C113,Sheet2!A105:B268,2,FALSE)</f>
        <v>Latin America</v>
      </c>
    </row>
    <row r="114" spans="2:16" ht="25.5">
      <c r="B114" s="22">
        <v>122</v>
      </c>
      <c r="C114" s="1" t="s">
        <v>89</v>
      </c>
      <c r="D114" s="34" t="s">
        <v>154</v>
      </c>
      <c r="E114" s="17">
        <v>7.793072393945934</v>
      </c>
      <c r="F114" s="17">
        <v>75.1</v>
      </c>
      <c r="G114" s="17">
        <v>3.19288080546745</v>
      </c>
      <c r="H114" s="17">
        <v>58.52597367853396</v>
      </c>
      <c r="I114" s="4">
        <v>57.36736687029192</v>
      </c>
      <c r="J114" s="3">
        <f t="shared" si="3"/>
        <v>18</v>
      </c>
      <c r="K114" s="5">
        <v>7605</v>
      </c>
      <c r="L114" s="19">
        <v>0.812</v>
      </c>
      <c r="M114" s="183">
        <v>3231502</v>
      </c>
      <c r="N114" s="6">
        <f>VLOOKUP(C114,nthru!A101:O265,15,FALSE)</f>
        <v>2397.16</v>
      </c>
      <c r="O114" s="183">
        <v>3231502</v>
      </c>
      <c r="P114" s="185" t="str">
        <f>VLOOKUP(C114,Sheet2!A111:B274,2,FALSE)</f>
        <v>Latin America</v>
      </c>
    </row>
    <row r="115" spans="2:16" ht="25.5">
      <c r="B115" s="22">
        <v>124</v>
      </c>
      <c r="C115" s="1" t="s">
        <v>72</v>
      </c>
      <c r="D115" s="34" t="s">
        <v>155</v>
      </c>
      <c r="E115" s="17">
        <v>6.865628259240952</v>
      </c>
      <c r="F115" s="17">
        <v>71.3</v>
      </c>
      <c r="G115" s="17">
        <v>3.21794893149321</v>
      </c>
      <c r="H115" s="17">
        <v>48.95192948838799</v>
      </c>
      <c r="I115" s="4">
        <v>47.79994258278289</v>
      </c>
      <c r="J115" s="3">
        <f t="shared" si="3"/>
        <v>55</v>
      </c>
      <c r="K115" s="5">
        <v>4642</v>
      </c>
      <c r="L115" s="19">
        <v>0.755</v>
      </c>
      <c r="M115" s="183">
        <v>5898651</v>
      </c>
      <c r="N115" s="6">
        <f>VLOOKUP(C115,nthru!A102:O266,15,FALSE)</f>
        <v>3672.81</v>
      </c>
      <c r="O115" s="183">
        <v>5898651</v>
      </c>
      <c r="P115" s="185" t="str">
        <f>VLOOKUP(C115,Sheet2!A112:B275,2,FALSE)</f>
        <v>Latin America</v>
      </c>
    </row>
    <row r="116" spans="2:16" ht="25.5">
      <c r="B116" s="22">
        <v>125</v>
      </c>
      <c r="C116" s="1" t="s">
        <v>77</v>
      </c>
      <c r="D116" s="34" t="s">
        <v>155</v>
      </c>
      <c r="E116" s="17">
        <v>5.898931434844253</v>
      </c>
      <c r="F116" s="17">
        <v>70.7</v>
      </c>
      <c r="G116" s="17">
        <v>1.56709329776479</v>
      </c>
      <c r="H116" s="17">
        <v>41.70544524434887</v>
      </c>
      <c r="I116" s="4">
        <v>54.37409270234315</v>
      </c>
      <c r="J116" s="3">
        <f t="shared" si="3"/>
        <v>28</v>
      </c>
      <c r="K116" s="5">
        <v>6039</v>
      </c>
      <c r="L116" s="19">
        <v>0.773</v>
      </c>
      <c r="M116" s="183">
        <v>27274266</v>
      </c>
      <c r="N116" s="6">
        <f>VLOOKUP(C116,nthru!A103:O267,15,FALSE)</f>
        <v>4162.51</v>
      </c>
      <c r="O116" s="183">
        <v>27274266</v>
      </c>
      <c r="P116" s="185" t="str">
        <f>VLOOKUP(C116,Sheet2!A113:B276,2,FALSE)</f>
        <v>Latin America</v>
      </c>
    </row>
    <row r="117" spans="2:16" ht="25.5">
      <c r="B117" s="22">
        <v>161</v>
      </c>
      <c r="C117" s="1" t="s">
        <v>106</v>
      </c>
      <c r="D117" s="34" t="s">
        <v>154</v>
      </c>
      <c r="E117" s="17">
        <v>6.69473</v>
      </c>
      <c r="F117" s="17">
        <v>69.2</v>
      </c>
      <c r="G117" s="17">
        <v>2.12991541002415</v>
      </c>
      <c r="H117" s="17">
        <v>46.3275316</v>
      </c>
      <c r="I117" s="4">
        <v>54.2058803893924</v>
      </c>
      <c r="J117" s="3">
        <f t="shared" si="3"/>
        <v>30</v>
      </c>
      <c r="K117" s="5">
        <v>14603</v>
      </c>
      <c r="L117" s="19">
        <v>0.814</v>
      </c>
      <c r="M117" s="183">
        <v>1323722</v>
      </c>
      <c r="O117" s="183">
        <v>1323722</v>
      </c>
      <c r="P117" s="185" t="s">
        <v>317</v>
      </c>
    </row>
    <row r="118" spans="2:16" ht="25.5">
      <c r="B118" s="22">
        <v>170</v>
      </c>
      <c r="C118" s="1" t="s">
        <v>97</v>
      </c>
      <c r="D118" s="34" t="s">
        <v>227</v>
      </c>
      <c r="E118" s="17">
        <v>6.751338539491706</v>
      </c>
      <c r="F118" s="17">
        <v>75.9</v>
      </c>
      <c r="G118" s="17">
        <v>5.47747734766321</v>
      </c>
      <c r="H118" s="17">
        <v>51.242659514742044</v>
      </c>
      <c r="I118" s="4">
        <v>37.24083133192873</v>
      </c>
      <c r="J118" s="3">
        <f t="shared" si="3"/>
        <v>99</v>
      </c>
      <c r="K118" s="5">
        <v>9962</v>
      </c>
      <c r="L118" s="19">
        <v>0.852</v>
      </c>
      <c r="M118" s="183">
        <v>3305723</v>
      </c>
      <c r="N118" s="6">
        <f>VLOOKUP(C118,nthru!A135:O299,15,FALSE)</f>
        <v>1719.3</v>
      </c>
      <c r="O118" s="183">
        <v>3305723</v>
      </c>
      <c r="P118" s="185" t="str">
        <f>VLOOKUP(C118,Sheet2!A145:B308,2,FALSE)</f>
        <v>Latin America</v>
      </c>
    </row>
    <row r="119" spans="2:16" ht="25.5">
      <c r="B119" s="22">
        <v>173</v>
      </c>
      <c r="C119" s="1" t="s">
        <v>74</v>
      </c>
      <c r="D119" s="34" t="s">
        <v>155</v>
      </c>
      <c r="E119" s="17">
        <v>6.8895</v>
      </c>
      <c r="F119" s="17">
        <v>73.2</v>
      </c>
      <c r="G119" s="17">
        <v>2.8108160810295</v>
      </c>
      <c r="H119" s="17">
        <v>50.43114</v>
      </c>
      <c r="I119" s="4">
        <v>52.49434349003388</v>
      </c>
      <c r="J119" s="3">
        <f t="shared" si="3"/>
        <v>36</v>
      </c>
      <c r="K119" s="5">
        <v>6632</v>
      </c>
      <c r="L119" s="19">
        <v>0.792</v>
      </c>
      <c r="M119" s="183">
        <v>26577000</v>
      </c>
      <c r="N119" s="6">
        <f>VLOOKUP(C119,nthru!A137:O301,15,FALSE)</f>
        <v>4223.33</v>
      </c>
      <c r="O119" s="183">
        <v>26577000</v>
      </c>
      <c r="P119" s="185" t="str">
        <f>VLOOKUP(C119,Sheet2!A147:B310,2,FALSE)</f>
        <v>Latin America</v>
      </c>
    </row>
    <row r="120" spans="2:16" ht="25.5">
      <c r="B120" s="22">
        <v>44</v>
      </c>
      <c r="C120" s="1" t="s">
        <v>120</v>
      </c>
      <c r="D120" s="34" t="s">
        <v>232</v>
      </c>
      <c r="E120" s="17">
        <v>7.1593</v>
      </c>
      <c r="F120" s="17">
        <v>79</v>
      </c>
      <c r="G120" s="17">
        <v>4.50408</v>
      </c>
      <c r="H120" s="17">
        <v>56.55847</v>
      </c>
      <c r="I120" s="4">
        <v>46.19311966633473</v>
      </c>
      <c r="J120" s="3">
        <f t="shared" si="3"/>
        <v>62</v>
      </c>
      <c r="K120" s="5">
        <v>22699</v>
      </c>
      <c r="L120" s="19">
        <v>0.903</v>
      </c>
      <c r="M120" s="183">
        <v>757800</v>
      </c>
      <c r="N120" s="6">
        <f>VLOOKUP(C120,nthru!A36:O200,15,FALSE)</f>
        <v>5343.32</v>
      </c>
      <c r="O120" s="183">
        <v>757800</v>
      </c>
      <c r="P120" s="185" t="str">
        <f>VLOOKUP(C120,Sheet2!A46:B209,2,FALSE)</f>
        <v>Middle East</v>
      </c>
    </row>
    <row r="121" spans="2:16" ht="25.5">
      <c r="B121" s="22">
        <v>78</v>
      </c>
      <c r="C121" s="1" t="s">
        <v>91</v>
      </c>
      <c r="D121" s="34" t="s">
        <v>234</v>
      </c>
      <c r="E121" s="17">
        <v>5.633580477129425</v>
      </c>
      <c r="F121" s="17">
        <v>70.2</v>
      </c>
      <c r="G121" s="17">
        <v>2.67609311121172</v>
      </c>
      <c r="H121" s="17">
        <v>39.54773494944857</v>
      </c>
      <c r="I121" s="4">
        <v>42.08477326155242</v>
      </c>
      <c r="J121" s="3">
        <f t="shared" si="3"/>
        <v>81</v>
      </c>
      <c r="K121" s="5">
        <v>7968</v>
      </c>
      <c r="L121" s="19">
        <v>0.759</v>
      </c>
      <c r="M121" s="183">
        <v>69087070.4615656</v>
      </c>
      <c r="N121" s="6">
        <f>VLOOKUP(C121,nthru!A62:O226,15,FALSE)</f>
        <v>1669.62</v>
      </c>
      <c r="O121" s="183">
        <v>69087070.4615656</v>
      </c>
      <c r="P121" s="185" t="str">
        <f>VLOOKUP(C121,Sheet2!A72:B235,2,FALSE)</f>
        <v>Middle East</v>
      </c>
    </row>
    <row r="122" spans="2:16" ht="25.5">
      <c r="B122" s="22">
        <v>80</v>
      </c>
      <c r="C122" s="1" t="s">
        <v>123</v>
      </c>
      <c r="D122" s="34" t="s">
        <v>234</v>
      </c>
      <c r="E122" s="17">
        <v>7.078233648303083</v>
      </c>
      <c r="F122" s="17">
        <v>80.3</v>
      </c>
      <c r="G122" s="17">
        <v>4.8457088923282</v>
      </c>
      <c r="H122" s="17">
        <v>56.838216195873756</v>
      </c>
      <c r="I122" s="4">
        <v>44.48847651800005</v>
      </c>
      <c r="J122" s="3">
        <f t="shared" si="3"/>
        <v>67</v>
      </c>
      <c r="K122" s="5">
        <v>25864</v>
      </c>
      <c r="L122" s="19">
        <v>0.932</v>
      </c>
      <c r="M122" s="183">
        <v>6923600</v>
      </c>
      <c r="N122" s="6">
        <f>VLOOKUP(C122,nthru!A64:O228,15,FALSE)</f>
        <v>6931.86</v>
      </c>
      <c r="O122" s="183">
        <v>6923600</v>
      </c>
      <c r="P122" s="185" t="str">
        <f>VLOOKUP(C122,Sheet2!A74:B237,2,FALSE)</f>
        <v>Middle East</v>
      </c>
    </row>
    <row r="123" spans="2:16" ht="25.5">
      <c r="B123" s="22">
        <v>84</v>
      </c>
      <c r="C123" s="1" t="s">
        <v>69</v>
      </c>
      <c r="D123" s="34" t="s">
        <v>234</v>
      </c>
      <c r="E123" s="17">
        <v>5.987539697458501</v>
      </c>
      <c r="F123" s="17">
        <v>71.9</v>
      </c>
      <c r="G123" s="17">
        <v>1.70612663146019</v>
      </c>
      <c r="H123" s="17">
        <v>43.05041042472662</v>
      </c>
      <c r="I123" s="4">
        <v>54.58668371152978</v>
      </c>
      <c r="J123" s="3">
        <f t="shared" si="3"/>
        <v>26</v>
      </c>
      <c r="K123" s="5">
        <v>5530</v>
      </c>
      <c r="L123" s="19">
        <v>0.773</v>
      </c>
      <c r="M123" s="183">
        <v>5411500</v>
      </c>
      <c r="N123" s="6">
        <f>VLOOKUP(C123,nthru!A68:O232,15,FALSE)</f>
        <v>3397.28</v>
      </c>
      <c r="O123" s="183">
        <v>5411500</v>
      </c>
      <c r="P123" s="185" t="str">
        <f>VLOOKUP(C123,Sheet2!A78:B241,2,FALSE)</f>
        <v>Middle East</v>
      </c>
    </row>
    <row r="124" spans="2:16" ht="25.5">
      <c r="B124" s="22">
        <v>88</v>
      </c>
      <c r="C124" s="1" t="s">
        <v>118</v>
      </c>
      <c r="D124" s="34" t="s">
        <v>234</v>
      </c>
      <c r="E124" s="17">
        <v>6.67</v>
      </c>
      <c r="F124" s="17">
        <v>77.3</v>
      </c>
      <c r="G124" s="17">
        <v>8.88721847617191</v>
      </c>
      <c r="H124" s="17">
        <v>51.5591</v>
      </c>
      <c r="I124" s="4">
        <v>27.03696357387081</v>
      </c>
      <c r="J124" s="3">
        <f t="shared" si="3"/>
        <v>128</v>
      </c>
      <c r="K124" s="5">
        <v>26321</v>
      </c>
      <c r="L124" s="19">
        <v>0.891</v>
      </c>
      <c r="M124" s="183">
        <v>2535446.05575405</v>
      </c>
      <c r="O124" s="183">
        <v>2535446.05575405</v>
      </c>
      <c r="P124" s="185" t="s">
        <v>406</v>
      </c>
    </row>
    <row r="125" spans="2:16" ht="25.5">
      <c r="B125" s="22">
        <v>92</v>
      </c>
      <c r="C125" s="1" t="s">
        <v>76</v>
      </c>
      <c r="D125" s="34" t="s">
        <v>234</v>
      </c>
      <c r="E125" s="17">
        <v>4.708490178355183</v>
      </c>
      <c r="F125" s="17">
        <v>71.5</v>
      </c>
      <c r="G125" s="17">
        <v>3.08347709470406</v>
      </c>
      <c r="H125" s="17">
        <v>33.66570477523956</v>
      </c>
      <c r="I125" s="4">
        <v>33.55970191438022</v>
      </c>
      <c r="J125" s="3">
        <f t="shared" si="3"/>
        <v>110</v>
      </c>
      <c r="K125" s="5">
        <v>5584</v>
      </c>
      <c r="L125" s="19">
        <v>0.772</v>
      </c>
      <c r="M125" s="183">
        <v>4010740</v>
      </c>
      <c r="N125" s="6">
        <f>VLOOKUP(C125,nthru!A76:O240,15,FALSE)</f>
        <v>2295.43</v>
      </c>
      <c r="O125" s="183">
        <v>4010740</v>
      </c>
      <c r="P125" s="185" t="str">
        <f>VLOOKUP(C125,Sheet2!A86:B249,2,FALSE)</f>
        <v>Middle East</v>
      </c>
    </row>
    <row r="126" spans="2:16" ht="25.5">
      <c r="B126" s="22">
        <v>121</v>
      </c>
      <c r="C126" s="1" t="s">
        <v>49</v>
      </c>
      <c r="D126" s="34" t="s">
        <v>234</v>
      </c>
      <c r="E126" s="17">
        <v>4.954799059142611</v>
      </c>
      <c r="F126" s="17">
        <v>72.9</v>
      </c>
      <c r="G126" s="17">
        <v>1.50105</v>
      </c>
      <c r="H126" s="17">
        <v>36.12048514114964</v>
      </c>
      <c r="I126" s="4">
        <v>47.732678692535046</v>
      </c>
      <c r="J126" s="3">
        <f t="shared" si="3"/>
        <v>56</v>
      </c>
      <c r="K126" s="5">
        <v>1500</v>
      </c>
      <c r="L126" s="19">
        <v>0.731</v>
      </c>
      <c r="M126" s="183">
        <v>3761904</v>
      </c>
      <c r="N126" s="6">
        <f>VLOOKUP(C126,nthru!A100:O264,15,FALSE)</f>
        <v>1916.07</v>
      </c>
      <c r="O126" s="183">
        <v>3761904</v>
      </c>
      <c r="P126" s="185" t="str">
        <f>VLOOKUP(C126,Sheet2!A110:B273,2,FALSE)</f>
        <v>Middle East</v>
      </c>
    </row>
    <row r="127" spans="2:16" ht="25.5">
      <c r="B127" s="22">
        <v>138</v>
      </c>
      <c r="C127" s="1" t="s">
        <v>111</v>
      </c>
      <c r="D127" s="34" t="s">
        <v>234</v>
      </c>
      <c r="E127" s="17">
        <v>7.704506052878659</v>
      </c>
      <c r="F127" s="17">
        <v>72.2</v>
      </c>
      <c r="G127" s="17">
        <v>2.62460091678228</v>
      </c>
      <c r="H127" s="17">
        <v>55.62653370178392</v>
      </c>
      <c r="I127" s="4">
        <v>59.70453027128387</v>
      </c>
      <c r="J127" s="3">
        <f t="shared" si="3"/>
        <v>13</v>
      </c>
      <c r="K127" s="5">
        <v>15711</v>
      </c>
      <c r="L127" s="19">
        <v>0.812</v>
      </c>
      <c r="M127" s="183">
        <v>23118994</v>
      </c>
      <c r="N127" s="6">
        <f>VLOOKUP(C127,nthru!A110:O274,15,FALSE)</f>
        <v>5234.24</v>
      </c>
      <c r="O127" s="183">
        <v>23118994</v>
      </c>
      <c r="P127" s="185" t="str">
        <f>VLOOKUP(C127,Sheet2!A120:B283,2,FALSE)</f>
        <v>Middle East</v>
      </c>
    </row>
    <row r="128" spans="2:16" ht="25.5">
      <c r="B128" s="22">
        <v>154</v>
      </c>
      <c r="C128" s="1" t="s">
        <v>59</v>
      </c>
      <c r="D128" s="34" t="s">
        <v>234</v>
      </c>
      <c r="E128" s="17">
        <v>5.903074150034324</v>
      </c>
      <c r="F128" s="17">
        <v>73.6</v>
      </c>
      <c r="G128" s="17">
        <v>2.07810483595324</v>
      </c>
      <c r="H128" s="17">
        <v>43.446625744252614</v>
      </c>
      <c r="I128" s="4">
        <v>51.31954557036248</v>
      </c>
      <c r="J128" s="3">
        <f t="shared" si="3"/>
        <v>38</v>
      </c>
      <c r="K128" s="5">
        <v>3808</v>
      </c>
      <c r="L128" s="19">
        <v>0.724</v>
      </c>
      <c r="M128" s="183">
        <v>18893881</v>
      </c>
      <c r="N128" s="6">
        <f>VLOOKUP(C128,nthru!A122:O286,15,FALSE)</f>
        <v>2927.64</v>
      </c>
      <c r="O128" s="183">
        <v>18893881</v>
      </c>
      <c r="P128" s="185" t="str">
        <f>VLOOKUP(C128,Sheet2!A132:B295,2,FALSE)</f>
        <v>Middle East</v>
      </c>
    </row>
    <row r="129" spans="2:16" ht="25.5">
      <c r="B129" s="22">
        <v>163</v>
      </c>
      <c r="C129" s="1" t="s">
        <v>86</v>
      </c>
      <c r="D129" s="34" t="s">
        <v>234</v>
      </c>
      <c r="E129" s="17">
        <v>5.5214462754806775</v>
      </c>
      <c r="F129" s="17">
        <v>71.4</v>
      </c>
      <c r="G129" s="17">
        <v>2.71272240629897</v>
      </c>
      <c r="H129" s="17">
        <v>39.42312640693204</v>
      </c>
      <c r="I129" s="4">
        <v>41.69904577275087</v>
      </c>
      <c r="J129" s="3">
        <f t="shared" si="3"/>
        <v>83</v>
      </c>
      <c r="K129" s="5">
        <v>8407</v>
      </c>
      <c r="L129" s="19">
        <v>0.775</v>
      </c>
      <c r="M129" s="183">
        <v>72065000</v>
      </c>
      <c r="N129" s="6">
        <f>VLOOKUP(C129,nthru!A129:O293,15,FALSE)</f>
        <v>2592.76</v>
      </c>
      <c r="O129" s="183">
        <v>72065000</v>
      </c>
      <c r="P129" s="185" t="str">
        <f>VLOOKUP(C129,Sheet2!A139:B302,2,FALSE)</f>
        <v>Middle East</v>
      </c>
    </row>
    <row r="130" spans="2:16" ht="25.5">
      <c r="B130" s="22">
        <v>167</v>
      </c>
      <c r="C130" s="1" t="s">
        <v>125</v>
      </c>
      <c r="D130" s="34" t="s">
        <v>234</v>
      </c>
      <c r="E130" s="17">
        <v>7.18</v>
      </c>
      <c r="F130" s="17">
        <v>78.3</v>
      </c>
      <c r="G130" s="17">
        <v>9.45967274125613</v>
      </c>
      <c r="H130" s="17">
        <v>56.21939999999999</v>
      </c>
      <c r="I130" s="4">
        <v>28.1641284131811</v>
      </c>
      <c r="J130" s="3">
        <f t="shared" si="3"/>
        <v>123</v>
      </c>
      <c r="K130" s="5">
        <v>25514</v>
      </c>
      <c r="L130" s="19">
        <v>0.868</v>
      </c>
      <c r="M130" s="183">
        <v>4104291</v>
      </c>
      <c r="N130" s="6">
        <f>VLOOKUP(C130,nthru!A132:O296,15,FALSE)</f>
        <v>6097.48</v>
      </c>
      <c r="O130" s="183">
        <v>4104291</v>
      </c>
      <c r="P130" s="185" t="str">
        <f>VLOOKUP(C130,Sheet2!A142:B305,2,FALSE)</f>
        <v>Middle East</v>
      </c>
    </row>
    <row r="131" spans="2:16" ht="25.5">
      <c r="B131" s="22">
        <v>175</v>
      </c>
      <c r="C131" s="1" t="s">
        <v>16</v>
      </c>
      <c r="D131" s="34" t="s">
        <v>234</v>
      </c>
      <c r="E131" s="17">
        <v>5.2</v>
      </c>
      <c r="F131" s="17">
        <v>61.5</v>
      </c>
      <c r="G131" s="17">
        <v>0.912416309599909</v>
      </c>
      <c r="H131" s="17">
        <v>31.98</v>
      </c>
      <c r="I131" s="4">
        <v>48.086213665731336</v>
      </c>
      <c r="J131" s="3">
        <f t="shared" si="3"/>
        <v>50</v>
      </c>
      <c r="K131" s="5">
        <v>930</v>
      </c>
      <c r="L131" s="19">
        <v>0.508</v>
      </c>
      <c r="M131" s="183">
        <v>21095679</v>
      </c>
      <c r="N131" s="6">
        <f>VLOOKUP(C131,nthru!A139:O303,15,FALSE)</f>
        <v>1665.18</v>
      </c>
      <c r="O131" s="183">
        <v>21095679</v>
      </c>
      <c r="P131" s="185" t="str">
        <f>VLOOKUP(C131,Sheet2!A149:B312,2,FALSE)</f>
        <v>Middle East</v>
      </c>
    </row>
    <row r="132" spans="2:16" ht="25.5">
      <c r="B132" s="22">
        <v>178</v>
      </c>
      <c r="C132" s="1" t="s">
        <v>225</v>
      </c>
      <c r="D132" s="34" t="s">
        <v>234</v>
      </c>
      <c r="E132" s="17">
        <v>5.354324803331339</v>
      </c>
      <c r="F132" s="17">
        <v>57.7</v>
      </c>
      <c r="G132" s="17">
        <v>1.3</v>
      </c>
      <c r="H132" s="17">
        <v>30.894454115221826</v>
      </c>
      <c r="I132" s="4">
        <v>42.588686561639946</v>
      </c>
      <c r="J132" s="3">
        <f t="shared" si="3"/>
        <v>79</v>
      </c>
      <c r="L132" s="19"/>
      <c r="M132" s="183">
        <v>29267000</v>
      </c>
      <c r="N132">
        <v>1889.31</v>
      </c>
      <c r="O132" s="183">
        <v>29267000</v>
      </c>
      <c r="P132" s="185" t="s">
        <v>406</v>
      </c>
    </row>
    <row r="133" spans="2:16" ht="25.5">
      <c r="B133" s="22">
        <v>30</v>
      </c>
      <c r="C133" s="1" t="s">
        <v>141</v>
      </c>
      <c r="D133" s="34" t="s">
        <v>229</v>
      </c>
      <c r="E133" s="17">
        <v>7.96670903376711</v>
      </c>
      <c r="F133" s="17">
        <v>80.3</v>
      </c>
      <c r="G133" s="17">
        <v>7.06835500397754</v>
      </c>
      <c r="H133" s="17">
        <v>63.97267354114989</v>
      </c>
      <c r="I133" s="4">
        <v>39.39857236223493</v>
      </c>
      <c r="J133" s="3">
        <f t="shared" si="3"/>
        <v>89</v>
      </c>
      <c r="K133" s="5">
        <v>33375</v>
      </c>
      <c r="L133" s="19">
        <v>0.961</v>
      </c>
      <c r="M133" s="183">
        <v>32312000</v>
      </c>
      <c r="N133" s="6">
        <f>VLOOKUP(C133,nthru!A25:O189,15,FALSE)</f>
        <v>5760.54</v>
      </c>
      <c r="O133" s="183">
        <v>32312000</v>
      </c>
      <c r="P133" s="185" t="str">
        <f>VLOOKUP(C133,Sheet2!A35:B198,2,FALSE)</f>
        <v>North America</v>
      </c>
    </row>
    <row r="134" spans="2:16" ht="25.5">
      <c r="B134" s="22">
        <v>169</v>
      </c>
      <c r="C134" s="1" t="s">
        <v>310</v>
      </c>
      <c r="D134" s="34" t="s">
        <v>229</v>
      </c>
      <c r="E134" s="17">
        <v>7.851902691642218</v>
      </c>
      <c r="F134" s="17">
        <v>77.9</v>
      </c>
      <c r="G134" s="17">
        <v>9.42195421259904</v>
      </c>
      <c r="H134" s="17">
        <v>61.166321967892884</v>
      </c>
      <c r="I134" s="4">
        <v>30.732815368592853</v>
      </c>
      <c r="J134" s="3">
        <f t="shared" si="3"/>
        <v>114</v>
      </c>
      <c r="K134" s="5">
        <v>41890</v>
      </c>
      <c r="L134" s="19">
        <v>0.951</v>
      </c>
      <c r="M134" s="183">
        <v>296507000</v>
      </c>
      <c r="N134" s="6">
        <f>VLOOKUP(C134,nthru!A134:O298,15,FALSE)</f>
        <v>12957.7</v>
      </c>
      <c r="O134" s="183">
        <v>296507000</v>
      </c>
      <c r="P134" s="185" t="str">
        <f>VLOOKUP(C134,Sheet2!A144:B307,2,FALSE)</f>
        <v>North America</v>
      </c>
    </row>
    <row r="135" spans="2:16" ht="12.75">
      <c r="B135" s="22">
        <v>7</v>
      </c>
      <c r="C135" s="1" t="s">
        <v>138</v>
      </c>
      <c r="D135" s="34" t="s">
        <v>228</v>
      </c>
      <c r="E135" s="17">
        <v>7.877023817210114</v>
      </c>
      <c r="F135" s="17">
        <v>80.9</v>
      </c>
      <c r="G135" s="17">
        <v>7.80928962908667</v>
      </c>
      <c r="H135" s="17">
        <v>63.72512268122982</v>
      </c>
      <c r="I135" s="4">
        <v>36.64221136979075</v>
      </c>
      <c r="J135" s="3">
        <f t="shared" si="3"/>
        <v>102</v>
      </c>
      <c r="K135" s="5">
        <v>31794</v>
      </c>
      <c r="L135" s="19">
        <v>0.962</v>
      </c>
      <c r="M135" s="183">
        <v>20399836</v>
      </c>
      <c r="N135" s="6">
        <f>VLOOKUP(C135,nthru!A6:O170,15,FALSE)</f>
        <v>13511.7</v>
      </c>
      <c r="O135" s="183">
        <v>20399836</v>
      </c>
      <c r="P135" s="185" t="str">
        <f>VLOOKUP(C135,Sheet2!A16:B179,2,FALSE)</f>
        <v>Oceania</v>
      </c>
    </row>
    <row r="136" spans="2:16" ht="12.75">
      <c r="B136" s="22">
        <v>114</v>
      </c>
      <c r="C136" s="1" t="s">
        <v>126</v>
      </c>
      <c r="D136" s="34" t="s">
        <v>228</v>
      </c>
      <c r="E136" s="17">
        <v>7.811376206879627</v>
      </c>
      <c r="F136" s="17">
        <v>79.8</v>
      </c>
      <c r="G136" s="17">
        <v>7.69607598119842</v>
      </c>
      <c r="H136" s="17">
        <v>62.33478213089942</v>
      </c>
      <c r="I136" s="4">
        <v>36.20985076707622</v>
      </c>
      <c r="J136" s="3">
        <f t="shared" si="3"/>
        <v>103</v>
      </c>
      <c r="K136" s="5">
        <v>24996</v>
      </c>
      <c r="L136" s="19">
        <v>0.943</v>
      </c>
      <c r="M136" s="183">
        <v>4133900</v>
      </c>
      <c r="N136" s="6">
        <f>VLOOKUP(C136,nthru!A94:O258,15,FALSE)</f>
        <v>4881.81</v>
      </c>
      <c r="O136" s="183">
        <v>4133900</v>
      </c>
      <c r="P136" s="185" t="str">
        <f>VLOOKUP(C136,Sheet2!A104:B267,2,FALSE)</f>
        <v>Oceania</v>
      </c>
    </row>
    <row r="137" spans="2:16" ht="12.75">
      <c r="B137" s="22">
        <v>131</v>
      </c>
      <c r="C137" s="1" t="s">
        <v>100</v>
      </c>
      <c r="D137" s="34" t="s">
        <v>242</v>
      </c>
      <c r="E137" s="17">
        <v>5.8663935654009896</v>
      </c>
      <c r="F137" s="17">
        <v>65</v>
      </c>
      <c r="G137" s="17">
        <v>3.74569665667573</v>
      </c>
      <c r="H137" s="17">
        <v>38.131558175106434</v>
      </c>
      <c r="I137" s="4">
        <v>34.46804406446454</v>
      </c>
      <c r="J137" s="3">
        <f t="shared" si="3"/>
        <v>108</v>
      </c>
      <c r="K137" s="5">
        <v>10845</v>
      </c>
      <c r="L137" s="19">
        <v>0.802</v>
      </c>
      <c r="M137" s="183">
        <v>143150000</v>
      </c>
      <c r="N137" s="6">
        <f>VLOOKUP(C137,nthru!A108:O272,15,FALSE)</f>
        <v>4425.13</v>
      </c>
      <c r="O137" s="183">
        <v>143150000</v>
      </c>
      <c r="P137" s="185" t="str">
        <f>VLOOKUP(C137,Sheet2!A118:B281,2,FALSE)</f>
        <v>Russia</v>
      </c>
    </row>
    <row r="138" spans="2:16" ht="12.75">
      <c r="B138" s="22">
        <v>26</v>
      </c>
      <c r="C138" s="1" t="s">
        <v>31</v>
      </c>
      <c r="D138" s="34" t="s">
        <v>238</v>
      </c>
      <c r="E138" s="17">
        <v>5.86</v>
      </c>
      <c r="F138" s="17">
        <v>60.8</v>
      </c>
      <c r="G138" s="17">
        <v>1.10797671910074</v>
      </c>
      <c r="H138" s="17">
        <v>35.6288</v>
      </c>
      <c r="I138" s="4">
        <v>51.22683620828443</v>
      </c>
      <c r="J138" s="3">
        <f aca="true" t="shared" si="4" ref="J138:J152">RANK(I138,$I$10:$I$152)</f>
        <v>39</v>
      </c>
      <c r="K138" s="5">
        <v>1027</v>
      </c>
      <c r="L138" s="19">
        <v>0.583</v>
      </c>
      <c r="M138" s="183">
        <v>47967266</v>
      </c>
      <c r="O138" s="183">
        <v>47967266</v>
      </c>
      <c r="P138" s="185" t="s">
        <v>319</v>
      </c>
    </row>
    <row r="139" spans="2:16" ht="12.75">
      <c r="B139" s="22">
        <v>28</v>
      </c>
      <c r="C139" s="1" t="s">
        <v>43</v>
      </c>
      <c r="D139" s="34" t="s">
        <v>241</v>
      </c>
      <c r="E139" s="17">
        <v>4.890009068928371</v>
      </c>
      <c r="F139" s="17">
        <v>58</v>
      </c>
      <c r="G139" s="17">
        <v>0.942918945186648</v>
      </c>
      <c r="H139" s="17">
        <v>28.36205259978455</v>
      </c>
      <c r="I139" s="4">
        <v>42.34370073780265</v>
      </c>
      <c r="J139" s="3">
        <f t="shared" si="4"/>
        <v>80</v>
      </c>
      <c r="K139" s="5">
        <v>2727</v>
      </c>
      <c r="L139" s="19">
        <v>0.598</v>
      </c>
      <c r="M139" s="183">
        <v>13955507</v>
      </c>
      <c r="N139" s="6">
        <f>VLOOKUP(C139,nthru!A23:O187,15,FALSE)</f>
        <v>2117.07</v>
      </c>
      <c r="O139" s="183">
        <v>13955507</v>
      </c>
      <c r="P139" s="185" t="str">
        <f>VLOOKUP(C139,Sheet2!A33:B196,2,FALSE)</f>
        <v>S.E. Asia</v>
      </c>
    </row>
    <row r="140" spans="2:16" ht="12.75">
      <c r="B140" s="22">
        <v>77</v>
      </c>
      <c r="C140" s="1" t="s">
        <v>58</v>
      </c>
      <c r="D140" s="34" t="s">
        <v>241</v>
      </c>
      <c r="E140" s="17">
        <v>5.669617336872064</v>
      </c>
      <c r="F140" s="17">
        <v>69.7</v>
      </c>
      <c r="G140" s="17">
        <v>0.948420335049173</v>
      </c>
      <c r="H140" s="17">
        <v>39.51723283799829</v>
      </c>
      <c r="I140" s="4">
        <v>58.92268559014847</v>
      </c>
      <c r="J140" s="3">
        <f t="shared" si="4"/>
        <v>16</v>
      </c>
      <c r="K140" s="5">
        <v>3843</v>
      </c>
      <c r="L140" s="19">
        <v>0.728</v>
      </c>
      <c r="M140" s="183">
        <v>220558000</v>
      </c>
      <c r="N140" s="6">
        <f>VLOOKUP(C140,nthru!A61:O225,15,FALSE)</f>
        <v>2436.77</v>
      </c>
      <c r="O140" s="183">
        <v>220558000</v>
      </c>
      <c r="P140" s="185" t="str">
        <f>VLOOKUP(C140,Sheet2!A71:B234,2,FALSE)</f>
        <v>S.E. Asia</v>
      </c>
    </row>
    <row r="141" spans="2:16" ht="12.75">
      <c r="B141" s="22">
        <v>90</v>
      </c>
      <c r="C141" s="1" t="s">
        <v>37</v>
      </c>
      <c r="D141" s="34" t="s">
        <v>241</v>
      </c>
      <c r="E141" s="17">
        <v>6.236690216684898</v>
      </c>
      <c r="F141" s="17">
        <v>63.2</v>
      </c>
      <c r="G141" s="17">
        <v>1.05630591462858</v>
      </c>
      <c r="H141" s="17">
        <v>39.41588216944855</v>
      </c>
      <c r="I141" s="4">
        <v>57.335222406628276</v>
      </c>
      <c r="J141" s="3">
        <f t="shared" si="4"/>
        <v>19</v>
      </c>
      <c r="K141" s="5">
        <v>2039</v>
      </c>
      <c r="L141" s="19">
        <v>0.601</v>
      </c>
      <c r="M141" s="183">
        <v>5663910</v>
      </c>
      <c r="N141" s="6">
        <f>VLOOKUP(C141,nthru!A74:O238,15,FALSE)</f>
        <v>822.941</v>
      </c>
      <c r="O141" s="183">
        <v>5663910</v>
      </c>
      <c r="P141" s="185" t="str">
        <f>VLOOKUP(C141,Sheet2!A84:B247,2,FALSE)</f>
        <v>S.E. Asia</v>
      </c>
    </row>
    <row r="142" spans="2:16" ht="12.75">
      <c r="B142" s="22">
        <v>100</v>
      </c>
      <c r="C142" s="1" t="s">
        <v>101</v>
      </c>
      <c r="D142" s="34" t="s">
        <v>241</v>
      </c>
      <c r="E142" s="17">
        <v>6.59810961232964</v>
      </c>
      <c r="F142" s="17">
        <v>73.7</v>
      </c>
      <c r="G142" s="17">
        <v>2.41947371021902</v>
      </c>
      <c r="H142" s="17">
        <v>48.62806784286945</v>
      </c>
      <c r="I142" s="4">
        <v>54.04606666428012</v>
      </c>
      <c r="J142" s="3">
        <f t="shared" si="4"/>
        <v>33</v>
      </c>
      <c r="K142" s="5">
        <v>10882</v>
      </c>
      <c r="L142" s="19">
        <v>0.811</v>
      </c>
      <c r="M142" s="183">
        <v>25652985</v>
      </c>
      <c r="N142" s="6">
        <f>VLOOKUP(C142,nthru!A82:O246,15,FALSE)</f>
        <v>3383.14</v>
      </c>
      <c r="O142" s="183">
        <v>25652985</v>
      </c>
      <c r="P142" s="185" t="str">
        <f>VLOOKUP(C142,Sheet2!A92:B255,2,FALSE)</f>
        <v>S.E. Asia</v>
      </c>
    </row>
    <row r="143" spans="2:16" ht="12.75">
      <c r="B143" s="22">
        <v>126</v>
      </c>
      <c r="C143" s="1" t="s">
        <v>70</v>
      </c>
      <c r="D143" s="34" t="s">
        <v>241</v>
      </c>
      <c r="E143" s="17">
        <v>5.473465628139372</v>
      </c>
      <c r="F143" s="17">
        <v>71</v>
      </c>
      <c r="G143" s="17">
        <v>0.869648119893806</v>
      </c>
      <c r="H143" s="17">
        <v>38.86160595978954</v>
      </c>
      <c r="I143" s="4">
        <v>59.024748261523996</v>
      </c>
      <c r="J143" s="3">
        <f t="shared" si="4"/>
        <v>14</v>
      </c>
      <c r="K143" s="5">
        <v>5137</v>
      </c>
      <c r="L143" s="19">
        <v>0.771</v>
      </c>
      <c r="M143" s="183">
        <v>84566163</v>
      </c>
      <c r="N143" s="6">
        <f>VLOOKUP(C143,nthru!A104:O268,15,FALSE)</f>
        <v>1805.61</v>
      </c>
      <c r="O143" s="183">
        <v>84566163</v>
      </c>
      <c r="P143" s="185" t="str">
        <f>VLOOKUP(C143,Sheet2!A114:B277,2,FALSE)</f>
        <v>S.E. Asia</v>
      </c>
    </row>
    <row r="144" spans="2:16" ht="12.75">
      <c r="B144" s="22">
        <v>142</v>
      </c>
      <c r="C144" s="1" t="s">
        <v>127</v>
      </c>
      <c r="D144" s="34" t="s">
        <v>240</v>
      </c>
      <c r="E144" s="17">
        <v>7.115863522878453</v>
      </c>
      <c r="F144" s="17">
        <v>79.4</v>
      </c>
      <c r="G144" s="17">
        <v>4.16266861266784</v>
      </c>
      <c r="H144" s="17">
        <v>56.49995637165491</v>
      </c>
      <c r="I144" s="4">
        <v>48.2401336560458</v>
      </c>
      <c r="J144" s="3">
        <f t="shared" si="4"/>
        <v>49</v>
      </c>
      <c r="K144" s="5">
        <v>29663</v>
      </c>
      <c r="L144" s="19">
        <v>0.922</v>
      </c>
      <c r="M144" s="183">
        <v>4265800</v>
      </c>
      <c r="N144" s="6">
        <f>VLOOKUP(C144,nthru!A113:O277,15,FALSE)</f>
        <v>8173.12</v>
      </c>
      <c r="O144" s="183">
        <v>4265800</v>
      </c>
      <c r="P144" s="185" t="str">
        <f>VLOOKUP(C144,Sheet2!A123:B286,2,FALSE)</f>
        <v>S.E. Asia</v>
      </c>
    </row>
    <row r="145" spans="2:16" ht="12.75">
      <c r="B145" s="22">
        <v>157</v>
      </c>
      <c r="C145" s="1" t="s">
        <v>94</v>
      </c>
      <c r="D145" s="34" t="s">
        <v>241</v>
      </c>
      <c r="E145" s="17">
        <v>6.251361926718193</v>
      </c>
      <c r="F145" s="17">
        <v>69.6</v>
      </c>
      <c r="G145" s="17">
        <v>2.13073460325392</v>
      </c>
      <c r="H145" s="17">
        <v>43.50947900995862</v>
      </c>
      <c r="I145" s="4">
        <v>50.90099857981621</v>
      </c>
      <c r="J145" s="3">
        <f t="shared" si="4"/>
        <v>41</v>
      </c>
      <c r="K145" s="5">
        <v>8677</v>
      </c>
      <c r="L145" s="19">
        <v>0.781</v>
      </c>
      <c r="M145" s="183">
        <v>63002911</v>
      </c>
      <c r="N145" s="6">
        <f>VLOOKUP(C145,nthru!A125:O289,15,FALSE)</f>
        <v>2849.56</v>
      </c>
      <c r="O145" s="183">
        <v>63002911</v>
      </c>
      <c r="P145" s="185" t="str">
        <f>VLOOKUP(C145,Sheet2!A135:B298,2,FALSE)</f>
        <v>S.E. Asia</v>
      </c>
    </row>
    <row r="146" spans="2:16" ht="12.75">
      <c r="B146" s="22">
        <v>174</v>
      </c>
      <c r="C146" s="1" t="s">
        <v>52</v>
      </c>
      <c r="D146" s="34" t="s">
        <v>241</v>
      </c>
      <c r="E146" s="17">
        <v>6.4925</v>
      </c>
      <c r="F146" s="17">
        <v>73.7</v>
      </c>
      <c r="G146" s="17">
        <v>1.2611028515155</v>
      </c>
      <c r="H146" s="17">
        <v>47.849725</v>
      </c>
      <c r="I146" s="4">
        <v>66.51734985281819</v>
      </c>
      <c r="J146" s="3">
        <f t="shared" si="4"/>
        <v>5</v>
      </c>
      <c r="K146" s="5">
        <v>3071</v>
      </c>
      <c r="L146" s="19">
        <v>0.733</v>
      </c>
      <c r="M146" s="183">
        <v>83104900</v>
      </c>
      <c r="N146" s="6">
        <f>VLOOKUP(C146,nthru!A138:O302,15,FALSE)</f>
        <v>4085.71</v>
      </c>
      <c r="O146" s="183">
        <v>83104900</v>
      </c>
      <c r="P146" s="185" t="str">
        <f>VLOOKUP(C146,Sheet2!A148:B311,2,FALSE)</f>
        <v>S.E. Asia</v>
      </c>
    </row>
    <row r="147" spans="2:16" ht="25.5">
      <c r="B147" s="22">
        <v>12</v>
      </c>
      <c r="C147" s="1" t="s">
        <v>39</v>
      </c>
      <c r="D147" s="34" t="s">
        <v>238</v>
      </c>
      <c r="E147" s="17">
        <v>5.25041254508289</v>
      </c>
      <c r="F147" s="17">
        <v>63.1</v>
      </c>
      <c r="G147" s="17">
        <v>0.574653528232743</v>
      </c>
      <c r="H147" s="17">
        <v>33.13010315947304</v>
      </c>
      <c r="I147" s="4">
        <v>54.09393118981598</v>
      </c>
      <c r="J147" s="3">
        <f t="shared" si="4"/>
        <v>31</v>
      </c>
      <c r="K147" s="5">
        <v>2053</v>
      </c>
      <c r="L147" s="19">
        <v>0.547</v>
      </c>
      <c r="M147" s="183">
        <v>153281120</v>
      </c>
      <c r="N147" s="6">
        <f>VLOOKUP(C147,nthru!A9:O173,15,FALSE)</f>
        <v>1565.78</v>
      </c>
      <c r="O147" s="183">
        <v>153281120</v>
      </c>
      <c r="P147" s="185" t="str">
        <f>VLOOKUP(C147,Sheet2!A19:B182,2,FALSE)</f>
        <v>South Asia</v>
      </c>
    </row>
    <row r="148" spans="2:16" ht="25.5">
      <c r="B148" s="22">
        <v>18</v>
      </c>
      <c r="C148" s="1" t="s">
        <v>42</v>
      </c>
      <c r="D148" s="34" t="s">
        <v>238</v>
      </c>
      <c r="E148" s="17">
        <v>6.13</v>
      </c>
      <c r="F148" s="17">
        <v>64.7</v>
      </c>
      <c r="G148" s="17">
        <v>0.995510226356307</v>
      </c>
      <c r="H148" s="17">
        <v>39.6611</v>
      </c>
      <c r="I148" s="4">
        <v>58.497556119035764</v>
      </c>
      <c r="J148" s="3">
        <f t="shared" si="4"/>
        <v>17</v>
      </c>
      <c r="K148" s="5">
        <v>3649</v>
      </c>
      <c r="L148" s="19">
        <v>0.579</v>
      </c>
      <c r="M148" s="183">
        <v>637013</v>
      </c>
      <c r="N148" s="6">
        <f>VLOOKUP(C148,nthru!A14:O178,15,FALSE)</f>
        <v>1687.46</v>
      </c>
      <c r="O148" s="183">
        <v>637013</v>
      </c>
      <c r="P148" s="185" t="str">
        <f>VLOOKUP(C148,Sheet2!A24:B187,2,FALSE)</f>
        <v>South Asia</v>
      </c>
    </row>
    <row r="149" spans="2:16" ht="25.5">
      <c r="B149" s="22">
        <v>76</v>
      </c>
      <c r="C149" s="1" t="s">
        <v>56</v>
      </c>
      <c r="D149" s="34" t="s">
        <v>238</v>
      </c>
      <c r="E149" s="17">
        <v>5.512411449172709</v>
      </c>
      <c r="F149" s="17">
        <v>63.7</v>
      </c>
      <c r="G149" s="17">
        <v>0.893913760841759</v>
      </c>
      <c r="H149" s="17">
        <v>35.114060931230156</v>
      </c>
      <c r="I149" s="4">
        <v>53.0284463534208</v>
      </c>
      <c r="J149" s="3">
        <f t="shared" si="4"/>
        <v>35</v>
      </c>
      <c r="K149" s="5">
        <v>3452</v>
      </c>
      <c r="L149" s="19">
        <v>0.619</v>
      </c>
      <c r="M149" s="183">
        <v>1094583000</v>
      </c>
      <c r="N149" s="6">
        <f>VLOOKUP(C149,nthru!A60:O224,15,FALSE)</f>
        <v>2484.85</v>
      </c>
      <c r="O149" s="183">
        <v>1094583000</v>
      </c>
      <c r="P149" s="185" t="str">
        <f>VLOOKUP(C149,Sheet2!A70:B233,2,FALSE)</f>
        <v>South Asia</v>
      </c>
    </row>
    <row r="150" spans="2:16" ht="25.5">
      <c r="B150" s="22">
        <v>112</v>
      </c>
      <c r="C150" s="1" t="s">
        <v>28</v>
      </c>
      <c r="D150" s="34" t="s">
        <v>238</v>
      </c>
      <c r="E150" s="17">
        <v>5.320683451933395</v>
      </c>
      <c r="F150" s="17">
        <v>62.6</v>
      </c>
      <c r="G150" s="17">
        <v>0.762413764237771</v>
      </c>
      <c r="H150" s="17">
        <v>33.307478409103055</v>
      </c>
      <c r="I150" s="4">
        <v>51.90544083089571</v>
      </c>
      <c r="J150" s="3">
        <f t="shared" si="4"/>
        <v>37</v>
      </c>
      <c r="K150" s="5">
        <v>1550</v>
      </c>
      <c r="L150" s="19">
        <v>0.534</v>
      </c>
      <c r="M150" s="183">
        <v>27093656</v>
      </c>
      <c r="N150" s="6">
        <f>VLOOKUP(C150,nthru!A92:O256,15,FALSE)</f>
        <v>1970.67</v>
      </c>
      <c r="O150" s="183">
        <v>27093656</v>
      </c>
      <c r="P150" s="185" t="str">
        <f>VLOOKUP(C150,Sheet2!A102:B265,2,FALSE)</f>
        <v>South Asia</v>
      </c>
    </row>
    <row r="151" spans="2:16" ht="25.5">
      <c r="B151" s="22">
        <v>120</v>
      </c>
      <c r="C151" s="1" t="s">
        <v>45</v>
      </c>
      <c r="D151" s="34" t="s">
        <v>238</v>
      </c>
      <c r="E151" s="17">
        <v>5.601612065446217</v>
      </c>
      <c r="F151" s="17">
        <v>64.6</v>
      </c>
      <c r="G151" s="17">
        <v>0.82408671330993</v>
      </c>
      <c r="H151" s="17">
        <v>36.18641394278256</v>
      </c>
      <c r="I151" s="4">
        <v>55.56030623425925</v>
      </c>
      <c r="J151" s="3">
        <f t="shared" si="4"/>
        <v>24</v>
      </c>
      <c r="K151" s="5">
        <v>2370</v>
      </c>
      <c r="L151" s="19">
        <v>0.551</v>
      </c>
      <c r="M151" s="183">
        <v>155772000</v>
      </c>
      <c r="N151" s="6">
        <f>VLOOKUP(C151,nthru!A99:O263,15,FALSE)</f>
        <v>3095.92</v>
      </c>
      <c r="O151" s="183">
        <v>155772000</v>
      </c>
      <c r="P151" s="185" t="str">
        <f>VLOOKUP(C151,Sheet2!A109:B272,2,FALSE)</f>
        <v>South Asia</v>
      </c>
    </row>
    <row r="152" spans="2:16" ht="25.5" customHeight="1" thickBot="1">
      <c r="B152" s="23">
        <v>148</v>
      </c>
      <c r="C152" s="1" t="s">
        <v>63</v>
      </c>
      <c r="D152" s="35" t="s">
        <v>238</v>
      </c>
      <c r="E152" s="25">
        <v>5.389694988162189</v>
      </c>
      <c r="F152" s="25">
        <v>71.6</v>
      </c>
      <c r="G152" s="25">
        <v>1.02404350360914</v>
      </c>
      <c r="H152" s="25">
        <v>38.59021611524127</v>
      </c>
      <c r="I152" s="27">
        <v>56.54746351146108</v>
      </c>
      <c r="J152" s="26">
        <f t="shared" si="4"/>
        <v>22</v>
      </c>
      <c r="K152" s="28">
        <v>4595</v>
      </c>
      <c r="L152" s="29">
        <v>0.743</v>
      </c>
      <c r="M152" s="184">
        <v>19668000</v>
      </c>
      <c r="N152" s="6">
        <f>VLOOKUP(C152,nthru!A118:O282,15,FALSE)</f>
        <v>3265.26</v>
      </c>
      <c r="O152" s="184">
        <v>19668000</v>
      </c>
      <c r="P152" s="185" t="str">
        <f>VLOOKUP(C152,Sheet2!A128:B291,2,FALSE)</f>
        <v>South Asia</v>
      </c>
    </row>
    <row r="153" ht="13.5" thickBot="1"/>
    <row r="154" spans="3:16" ht="12.75">
      <c r="C154" s="36" t="s">
        <v>148</v>
      </c>
      <c r="D154" s="21"/>
      <c r="E154" s="37">
        <f>AVERAGE(E10:E152)</f>
        <v>5.915289554140852</v>
      </c>
      <c r="F154" s="37">
        <f>AVERAGE(F10:F152)</f>
        <v>67.83846153846154</v>
      </c>
      <c r="G154" s="37">
        <f>AVERAGE(G10:G152)</f>
        <v>2.8757515811590597</v>
      </c>
      <c r="H154" s="37">
        <f>AVERAGE(H10:H152)</f>
        <v>41.37790076848527</v>
      </c>
      <c r="I154" s="38">
        <f>AVERAGE(I10:I152)</f>
        <v>43.38225905192652</v>
      </c>
      <c r="J154" s="13"/>
      <c r="L154" s="5"/>
      <c r="O154" s="5"/>
      <c r="P154" s="17"/>
    </row>
    <row r="155" spans="3:16" ht="12.75">
      <c r="C155" s="39" t="s">
        <v>149</v>
      </c>
      <c r="E155" s="13">
        <f>STDEV(E10:E152)</f>
        <v>1.3696565971108654</v>
      </c>
      <c r="F155" s="13">
        <f>STDEV(F10:F152)</f>
        <v>11.041929836666828</v>
      </c>
      <c r="G155" s="13">
        <f>STDEV(G10:G152)</f>
        <v>2.1073232532847888</v>
      </c>
      <c r="H155" s="13">
        <f>STDEV(H10:H152)</f>
        <v>14.503896707997413</v>
      </c>
      <c r="I155" s="40">
        <f>STDEV(I10:I152)</f>
        <v>12.449536019204748</v>
      </c>
      <c r="J155" s="13"/>
      <c r="L155" s="5"/>
      <c r="O155" s="5"/>
      <c r="P155" s="17"/>
    </row>
    <row r="156" spans="3:16" ht="12.75">
      <c r="C156" s="39" t="s">
        <v>150</v>
      </c>
      <c r="E156" s="13">
        <f>MIN(E10:E152)</f>
        <v>2.446216024716058</v>
      </c>
      <c r="F156" s="13">
        <f>MIN(F10:F152)</f>
        <v>40.5</v>
      </c>
      <c r="G156" s="13">
        <f>MIN(G10:G152)</f>
        <v>0.471293215971802</v>
      </c>
      <c r="H156" s="13">
        <f>MIN(H10:H152)</f>
        <v>11.562728110637298</v>
      </c>
      <c r="I156" s="40">
        <f>MIN(I10:I152)</f>
        <v>16.58759757861335</v>
      </c>
      <c r="J156" s="13"/>
      <c r="L156" s="5"/>
      <c r="O156" s="5"/>
      <c r="P156" s="17"/>
    </row>
    <row r="157" spans="3:16" ht="12.75">
      <c r="C157" s="39" t="s">
        <v>151</v>
      </c>
      <c r="E157" s="13">
        <f>MAX(E10:E152)</f>
        <v>8.499705795273538</v>
      </c>
      <c r="F157" s="13">
        <f>MAX(F10:F152)</f>
        <v>82.3</v>
      </c>
      <c r="G157" s="13">
        <f>MAX(G10:G152)</f>
        <v>10.19218</v>
      </c>
      <c r="H157" s="13">
        <f>MAX(H10:H152)</f>
        <v>66.72269049289727</v>
      </c>
      <c r="I157" s="40">
        <f>MAX(I10:I152)</f>
        <v>76.11736216681338</v>
      </c>
      <c r="J157" s="13"/>
      <c r="L157" s="5"/>
      <c r="O157" s="5"/>
      <c r="P157" s="17"/>
    </row>
    <row r="158" spans="3:16" ht="12.75">
      <c r="C158" s="39" t="s">
        <v>152</v>
      </c>
      <c r="E158" s="13">
        <f>E157-E156</f>
        <v>6.05348977055748</v>
      </c>
      <c r="F158" s="13">
        <f>F157-F156</f>
        <v>41.8</v>
      </c>
      <c r="G158" s="13">
        <f>G157-G156</f>
        <v>9.720886784028199</v>
      </c>
      <c r="H158" s="13">
        <f>H157-H156</f>
        <v>55.15996238225998</v>
      </c>
      <c r="I158" s="40">
        <f>I157-I156</f>
        <v>59.529764588200024</v>
      </c>
      <c r="J158" s="13"/>
      <c r="L158" s="5"/>
      <c r="O158" s="5"/>
      <c r="P158" s="17"/>
    </row>
    <row r="159" spans="3:16" ht="13.5" thickBot="1">
      <c r="C159" s="41" t="s">
        <v>153</v>
      </c>
      <c r="D159" s="24"/>
      <c r="E159" s="42">
        <f>E155/E154</f>
        <v>0.23154514831012307</v>
      </c>
      <c r="F159" s="42">
        <f>F155/F154</f>
        <v>0.1627679871603002</v>
      </c>
      <c r="G159" s="42">
        <f>G155/G154</f>
        <v>0.7327904354086944</v>
      </c>
      <c r="H159" s="42">
        <f>H155/H154</f>
        <v>0.3505227775847934</v>
      </c>
      <c r="I159" s="43">
        <f>I155/I154</f>
        <v>0.28697297677152406</v>
      </c>
      <c r="J159" s="13"/>
      <c r="L159" s="5"/>
      <c r="O159" s="5"/>
      <c r="P159" s="17"/>
    </row>
    <row r="160" spans="12:16" ht="12.75">
      <c r="L160" s="5"/>
      <c r="O160" s="5"/>
      <c r="P160" s="17"/>
    </row>
  </sheetData>
  <sheetProtection/>
  <autoFilter ref="B9:M152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X47"/>
  <sheetViews>
    <sheetView zoomScalePageLayoutView="0" workbookViewId="0" topLeftCell="A5">
      <selection activeCell="P18" sqref="P18"/>
    </sheetView>
  </sheetViews>
  <sheetFormatPr defaultColWidth="9.140625" defaultRowHeight="12.75"/>
  <cols>
    <col min="1" max="2" width="5.57421875" style="0" customWidth="1"/>
    <col min="3" max="3" width="21.140625" style="0" customWidth="1"/>
    <col min="4" max="15" width="7.8515625" style="0" customWidth="1"/>
    <col min="16" max="16" width="4.8515625" style="0" customWidth="1"/>
  </cols>
  <sheetData>
    <row r="1" spans="22:24" ht="12.75">
      <c r="V1" s="171">
        <v>5.5</v>
      </c>
      <c r="W1" s="171">
        <v>60</v>
      </c>
      <c r="X1" s="171">
        <v>2.1</v>
      </c>
    </row>
    <row r="2" spans="2:24" ht="15.75">
      <c r="B2" s="66" t="s">
        <v>266</v>
      </c>
      <c r="D2" s="66"/>
      <c r="E2" s="49"/>
      <c r="F2" s="49"/>
      <c r="G2" s="66"/>
      <c r="H2" s="49"/>
      <c r="I2" s="49"/>
      <c r="J2" s="66"/>
      <c r="K2" s="49"/>
      <c r="L2" s="49"/>
      <c r="M2" s="66"/>
      <c r="N2" s="49"/>
      <c r="O2" s="49"/>
      <c r="P2" s="50"/>
      <c r="V2" s="171">
        <v>7</v>
      </c>
      <c r="W2" s="171">
        <v>75</v>
      </c>
      <c r="X2" s="171">
        <v>4.2</v>
      </c>
    </row>
    <row r="3" spans="3:24" ht="12.75">
      <c r="C3" s="10"/>
      <c r="D3" s="10"/>
      <c r="E3" s="49"/>
      <c r="F3" s="49"/>
      <c r="G3" s="10"/>
      <c r="H3" s="49"/>
      <c r="I3" s="49"/>
      <c r="J3" s="10"/>
      <c r="K3" s="49"/>
      <c r="L3" s="49"/>
      <c r="M3" s="10"/>
      <c r="N3" s="49"/>
      <c r="O3" s="49"/>
      <c r="P3" s="50"/>
      <c r="V3" s="172"/>
      <c r="W3" s="171"/>
      <c r="X3" s="171">
        <f>4*X1</f>
        <v>8.4</v>
      </c>
    </row>
    <row r="4" spans="3:16" ht="12.75">
      <c r="C4" s="10"/>
      <c r="D4" s="10"/>
      <c r="E4" s="49"/>
      <c r="F4" s="49"/>
      <c r="G4" s="10"/>
      <c r="H4" s="49"/>
      <c r="I4" s="49"/>
      <c r="J4" s="10"/>
      <c r="K4" s="49"/>
      <c r="L4" s="49"/>
      <c r="M4" s="10"/>
      <c r="N4" s="49"/>
      <c r="O4" s="49"/>
      <c r="P4" s="50"/>
    </row>
    <row r="5" spans="3:16" ht="12.75">
      <c r="C5" s="10"/>
      <c r="D5" s="10"/>
      <c r="E5" s="49"/>
      <c r="F5" s="49"/>
      <c r="G5" s="10"/>
      <c r="H5" s="49"/>
      <c r="I5" s="49"/>
      <c r="J5" s="10"/>
      <c r="K5" s="49"/>
      <c r="L5" s="49"/>
      <c r="M5" s="10"/>
      <c r="N5" s="49"/>
      <c r="O5" s="49"/>
      <c r="P5" s="50"/>
    </row>
    <row r="6" spans="3:16" ht="12.75">
      <c r="C6" s="81"/>
      <c r="D6" s="81"/>
      <c r="E6" s="49"/>
      <c r="F6" s="49"/>
      <c r="G6" s="81"/>
      <c r="H6" s="49"/>
      <c r="I6" s="49"/>
      <c r="J6" s="81"/>
      <c r="K6" s="49"/>
      <c r="L6" s="49"/>
      <c r="M6" s="81"/>
      <c r="N6" s="49"/>
      <c r="O6" s="49"/>
      <c r="P6" s="50"/>
    </row>
    <row r="7" spans="3:16" ht="12.75">
      <c r="C7" s="10"/>
      <c r="D7" s="10"/>
      <c r="E7" s="49"/>
      <c r="F7" s="49"/>
      <c r="G7" s="10"/>
      <c r="H7" s="49"/>
      <c r="I7" s="49"/>
      <c r="J7" s="10"/>
      <c r="K7" s="49"/>
      <c r="L7" s="49"/>
      <c r="M7" s="10"/>
      <c r="N7" s="49"/>
      <c r="O7" s="49"/>
      <c r="P7" s="50"/>
    </row>
    <row r="8" spans="2:16" ht="12.75">
      <c r="B8" s="93"/>
      <c r="C8" s="86" t="s">
        <v>170</v>
      </c>
      <c r="D8" s="208" t="s">
        <v>158</v>
      </c>
      <c r="E8" s="208"/>
      <c r="F8" s="208"/>
      <c r="G8" s="208" t="s">
        <v>206</v>
      </c>
      <c r="H8" s="208"/>
      <c r="I8" s="208"/>
      <c r="J8" s="208" t="s">
        <v>205</v>
      </c>
      <c r="K8" s="208"/>
      <c r="L8" s="208"/>
      <c r="M8" s="208" t="s">
        <v>263</v>
      </c>
      <c r="N8" s="208"/>
      <c r="O8" s="208"/>
      <c r="P8" s="94"/>
    </row>
    <row r="9" spans="2:16" ht="12.75">
      <c r="B9" s="196"/>
      <c r="C9" s="197"/>
      <c r="D9" s="198">
        <v>1990</v>
      </c>
      <c r="E9" s="198">
        <v>2000</v>
      </c>
      <c r="F9" s="198">
        <v>2005</v>
      </c>
      <c r="G9" s="198">
        <v>1990</v>
      </c>
      <c r="H9" s="198">
        <v>2000</v>
      </c>
      <c r="I9" s="198">
        <v>2005</v>
      </c>
      <c r="J9" s="198">
        <v>1990</v>
      </c>
      <c r="K9" s="198">
        <v>2000</v>
      </c>
      <c r="L9" s="198">
        <v>2005</v>
      </c>
      <c r="M9" s="198">
        <v>1990</v>
      </c>
      <c r="N9" s="198">
        <v>2000</v>
      </c>
      <c r="O9" s="198">
        <v>2005</v>
      </c>
      <c r="P9" s="94"/>
    </row>
    <row r="10" spans="2:16" ht="12.75">
      <c r="B10" s="87"/>
      <c r="C10" s="6"/>
      <c r="D10" s="201"/>
      <c r="E10" s="6"/>
      <c r="F10" s="6"/>
      <c r="G10" s="201"/>
      <c r="H10" s="6"/>
      <c r="I10" s="6"/>
      <c r="J10" s="201"/>
      <c r="K10" s="6"/>
      <c r="L10" s="6"/>
      <c r="M10" s="201"/>
      <c r="N10" s="6"/>
      <c r="O10" s="6"/>
      <c r="P10" s="88"/>
    </row>
    <row r="11" spans="2:16" ht="12.75">
      <c r="B11" s="195">
        <v>5</v>
      </c>
      <c r="C11" s="175" t="s">
        <v>110</v>
      </c>
      <c r="D11" s="202">
        <v>43.70609189496169</v>
      </c>
      <c r="E11" s="199">
        <v>48.2697829618257</v>
      </c>
      <c r="F11" s="199">
        <v>58.95021441848581</v>
      </c>
      <c r="G11" s="202">
        <v>71.63989810365366</v>
      </c>
      <c r="H11" s="199">
        <v>73.80543481945209</v>
      </c>
      <c r="I11" s="199">
        <v>74.8</v>
      </c>
      <c r="J11" s="202">
        <v>6.572812536276734</v>
      </c>
      <c r="K11" s="199">
        <v>6.648921510466577</v>
      </c>
      <c r="L11" s="199">
        <v>7.135461642413579</v>
      </c>
      <c r="M11" s="202">
        <v>3.56</v>
      </c>
      <c r="N11" s="199">
        <v>3.17</v>
      </c>
      <c r="O11" s="199">
        <v>2.4557103323487</v>
      </c>
      <c r="P11" s="88"/>
    </row>
    <row r="12" spans="2:16" ht="12.75">
      <c r="B12" s="195">
        <v>106</v>
      </c>
      <c r="C12" s="175" t="s">
        <v>99</v>
      </c>
      <c r="D12" s="202">
        <v>52.65430275996116</v>
      </c>
      <c r="E12" s="199">
        <v>49.337443350389044</v>
      </c>
      <c r="F12" s="199">
        <v>55.57529644494213</v>
      </c>
      <c r="G12" s="202">
        <v>71.97877123952769</v>
      </c>
      <c r="H12" s="199">
        <v>75.10665608975961</v>
      </c>
      <c r="I12" s="199">
        <v>75.6</v>
      </c>
      <c r="J12" s="202">
        <v>6.844535960376996</v>
      </c>
      <c r="K12" s="199">
        <v>7.615927480872103</v>
      </c>
      <c r="L12" s="199">
        <v>7.715760697898205</v>
      </c>
      <c r="M12" s="202">
        <v>2.65</v>
      </c>
      <c r="N12" s="199">
        <v>4.0866</v>
      </c>
      <c r="O12" s="199">
        <v>3.38161229268085</v>
      </c>
      <c r="P12" s="88"/>
    </row>
    <row r="13" spans="2:16" ht="12.75">
      <c r="B13" s="195">
        <v>125</v>
      </c>
      <c r="C13" s="175" t="s">
        <v>77</v>
      </c>
      <c r="D13" s="202" t="s">
        <v>264</v>
      </c>
      <c r="E13" s="199">
        <v>47.33388552545926</v>
      </c>
      <c r="F13" s="199">
        <v>54.37409270234315</v>
      </c>
      <c r="G13" s="202">
        <v>65.68373185538168</v>
      </c>
      <c r="H13" s="199">
        <v>69.1908290677594</v>
      </c>
      <c r="I13" s="199">
        <v>70.7</v>
      </c>
      <c r="J13" s="202" t="s">
        <v>264</v>
      </c>
      <c r="K13" s="199">
        <v>5.314179617177392</v>
      </c>
      <c r="L13" s="199">
        <v>5.898931434844253</v>
      </c>
      <c r="M13" s="202">
        <v>1.28</v>
      </c>
      <c r="N13" s="199">
        <v>1.63</v>
      </c>
      <c r="O13" s="199">
        <v>1.56709329776479</v>
      </c>
      <c r="P13" s="88"/>
    </row>
    <row r="14" spans="2:16" ht="12.75">
      <c r="B14" s="195">
        <v>34</v>
      </c>
      <c r="C14" s="175" t="s">
        <v>104</v>
      </c>
      <c r="D14" s="202">
        <v>48.95337691335596</v>
      </c>
      <c r="E14" s="199">
        <v>49.82261663972075</v>
      </c>
      <c r="F14" s="199">
        <v>49.72138643581754</v>
      </c>
      <c r="G14" s="202">
        <v>73.80108811598576</v>
      </c>
      <c r="H14" s="199">
        <v>77.05780690294839</v>
      </c>
      <c r="I14" s="199">
        <v>78.3</v>
      </c>
      <c r="J14" s="202">
        <v>6.691830693699899</v>
      </c>
      <c r="K14" s="199">
        <v>6.250949714047388</v>
      </c>
      <c r="L14" s="199">
        <v>6.288859117768942</v>
      </c>
      <c r="M14" s="202">
        <v>3.12</v>
      </c>
      <c r="N14" s="199">
        <v>2.85</v>
      </c>
      <c r="O14" s="199">
        <v>3.00125381688929</v>
      </c>
      <c r="P14" s="88"/>
    </row>
    <row r="15" spans="2:16" ht="12.75">
      <c r="B15" s="195">
        <v>22</v>
      </c>
      <c r="C15" s="175" t="s">
        <v>96</v>
      </c>
      <c r="D15" s="202">
        <v>52.82257111150107</v>
      </c>
      <c r="E15" s="199" t="s">
        <v>264</v>
      </c>
      <c r="F15" s="199">
        <v>61.014498245877895</v>
      </c>
      <c r="G15" s="202">
        <v>66.49068283109884</v>
      </c>
      <c r="H15" s="199">
        <v>70.24546684681488</v>
      </c>
      <c r="I15" s="199">
        <v>71.7</v>
      </c>
      <c r="J15" s="202">
        <v>7.272322614783587</v>
      </c>
      <c r="K15" s="199" t="s">
        <v>264</v>
      </c>
      <c r="L15" s="199">
        <v>7.572798549561427</v>
      </c>
      <c r="M15" s="202">
        <v>2.52</v>
      </c>
      <c r="N15" s="199">
        <v>2.68</v>
      </c>
      <c r="O15" s="199">
        <v>2.35622697145393</v>
      </c>
      <c r="P15" s="88"/>
    </row>
    <row r="16" spans="2:16" ht="12.75">
      <c r="B16" s="195">
        <v>169</v>
      </c>
      <c r="C16" s="175" t="s">
        <v>144</v>
      </c>
      <c r="D16" s="202">
        <v>34.17472534328323</v>
      </c>
      <c r="E16" s="199">
        <v>32.97355326040955</v>
      </c>
      <c r="F16" s="199">
        <v>30.732815368592853</v>
      </c>
      <c r="G16" s="202">
        <v>75.39900630553436</v>
      </c>
      <c r="H16" s="199">
        <v>77.22297863525506</v>
      </c>
      <c r="I16" s="199">
        <v>77.9</v>
      </c>
      <c r="J16" s="202">
        <v>8.391298881503696</v>
      </c>
      <c r="K16" s="199">
        <v>8.26420849639594</v>
      </c>
      <c r="L16" s="199">
        <v>7.851902691642218</v>
      </c>
      <c r="M16" s="202">
        <v>8.53</v>
      </c>
      <c r="N16" s="199">
        <v>9.07</v>
      </c>
      <c r="O16" s="199">
        <v>9.42195421259904</v>
      </c>
      <c r="P16" s="88"/>
    </row>
    <row r="17" spans="2:16" ht="12.75">
      <c r="B17" s="195">
        <v>113</v>
      </c>
      <c r="C17" s="175" t="s">
        <v>137</v>
      </c>
      <c r="D17" s="202">
        <v>47.041880742990216</v>
      </c>
      <c r="E17" s="199">
        <v>46.05205653719549</v>
      </c>
      <c r="F17" s="199">
        <v>50.5974485906892</v>
      </c>
      <c r="G17" s="202">
        <v>76.73625968277392</v>
      </c>
      <c r="H17" s="199">
        <v>77.84396901512363</v>
      </c>
      <c r="I17" s="199">
        <v>79.2</v>
      </c>
      <c r="J17" s="202">
        <v>7.712064404890631</v>
      </c>
      <c r="K17" s="199">
        <v>7.847731906200618</v>
      </c>
      <c r="L17" s="199">
        <v>7.708609255425327</v>
      </c>
      <c r="M17" s="202">
        <v>4.72</v>
      </c>
      <c r="N17" s="199">
        <v>5.16</v>
      </c>
      <c r="O17" s="199">
        <v>4.39</v>
      </c>
      <c r="P17" s="88"/>
    </row>
    <row r="18" spans="2:16" ht="12.75">
      <c r="B18" s="195">
        <v>63</v>
      </c>
      <c r="C18" s="175" t="s">
        <v>134</v>
      </c>
      <c r="D18" s="202">
        <v>37.18416508275427</v>
      </c>
      <c r="E18" s="199">
        <v>46.45036408794014</v>
      </c>
      <c r="F18" s="199">
        <v>48.072183429339056</v>
      </c>
      <c r="G18" s="202">
        <v>75.36766887089789</v>
      </c>
      <c r="H18" s="199">
        <v>78.09297942030776</v>
      </c>
      <c r="I18" s="199">
        <v>79.1</v>
      </c>
      <c r="J18" s="202">
        <v>6.859766892839595</v>
      </c>
      <c r="K18" s="199">
        <v>7.417951538867741</v>
      </c>
      <c r="L18" s="199">
        <v>7.178185780264298</v>
      </c>
      <c r="M18" s="202">
        <v>5.57</v>
      </c>
      <c r="N18" s="199">
        <v>4.65</v>
      </c>
      <c r="O18" s="199">
        <v>4.22627761768443</v>
      </c>
      <c r="P18" s="88"/>
    </row>
    <row r="19" spans="2:16" ht="12.75">
      <c r="B19" s="195">
        <v>152</v>
      </c>
      <c r="C19" s="175" t="s">
        <v>128</v>
      </c>
      <c r="D19" s="202">
        <v>52.114155165415305</v>
      </c>
      <c r="E19" s="199">
        <v>56.47064999156843</v>
      </c>
      <c r="F19" s="199">
        <v>47.99128904405893</v>
      </c>
      <c r="G19" s="202">
        <v>77.49221929505819</v>
      </c>
      <c r="H19" s="199">
        <v>79.60246790213178</v>
      </c>
      <c r="I19" s="199">
        <v>80.5</v>
      </c>
      <c r="J19" s="202">
        <v>8.125130679212818</v>
      </c>
      <c r="K19" s="199">
        <v>7.75341802647709</v>
      </c>
      <c r="L19" s="199">
        <v>7.853115244037251</v>
      </c>
      <c r="M19" s="202">
        <v>4.4</v>
      </c>
      <c r="N19" s="199">
        <v>3.66</v>
      </c>
      <c r="O19" s="199">
        <v>5.10049183926539</v>
      </c>
      <c r="P19" s="88"/>
    </row>
    <row r="20" spans="2:16" ht="12.75">
      <c r="B20" s="195">
        <v>153</v>
      </c>
      <c r="C20" s="175" t="s">
        <v>140</v>
      </c>
      <c r="D20" s="202">
        <v>44.163672568975386</v>
      </c>
      <c r="E20" s="199" t="s">
        <v>264</v>
      </c>
      <c r="F20" s="199">
        <v>48.05140348004729</v>
      </c>
      <c r="G20" s="202">
        <v>77.3027357612513</v>
      </c>
      <c r="H20" s="199">
        <v>79.74317590896804</v>
      </c>
      <c r="I20" s="199">
        <v>81.3</v>
      </c>
      <c r="J20" s="202">
        <v>8.112449864428266</v>
      </c>
      <c r="K20" s="199" t="s">
        <v>264</v>
      </c>
      <c r="L20" s="199">
        <v>7.69381</v>
      </c>
      <c r="M20" s="202">
        <v>5.76</v>
      </c>
      <c r="N20" s="199">
        <v>5.16</v>
      </c>
      <c r="O20" s="199">
        <v>5.00078898370495</v>
      </c>
      <c r="P20" s="88"/>
    </row>
    <row r="21" spans="2:16" ht="12.75">
      <c r="B21" s="195">
        <v>58</v>
      </c>
      <c r="C21" s="175" t="s">
        <v>132</v>
      </c>
      <c r="D21" s="202">
        <v>41.953399698057765</v>
      </c>
      <c r="E21" s="199">
        <v>47.26930046241476</v>
      </c>
      <c r="F21" s="199">
        <v>47.234372850060254</v>
      </c>
      <c r="G21" s="202">
        <v>74.89188488318119</v>
      </c>
      <c r="H21" s="199">
        <v>77.58276187529012</v>
      </c>
      <c r="I21" s="199">
        <v>78.9</v>
      </c>
      <c r="J21" s="202">
        <v>7.841111934114151</v>
      </c>
      <c r="K21" s="199">
        <v>8.063306024059644</v>
      </c>
      <c r="L21" s="199">
        <v>8.02319574514619</v>
      </c>
      <c r="M21" s="202">
        <v>5.63</v>
      </c>
      <c r="N21" s="199">
        <v>5.14</v>
      </c>
      <c r="O21" s="199">
        <v>5.24765292428073</v>
      </c>
      <c r="P21" s="88"/>
    </row>
    <row r="22" spans="2:16" ht="12.75">
      <c r="B22" s="195">
        <v>81</v>
      </c>
      <c r="C22" s="175" t="s">
        <v>129</v>
      </c>
      <c r="D22" s="202">
        <v>46.29107570691769</v>
      </c>
      <c r="E22" s="199">
        <v>46.127655482544014</v>
      </c>
      <c r="F22" s="199">
        <v>44.02117247966745</v>
      </c>
      <c r="G22" s="202">
        <v>76.82868775807624</v>
      </c>
      <c r="H22" s="199">
        <v>79.49105112946323</v>
      </c>
      <c r="I22" s="199">
        <v>80.3</v>
      </c>
      <c r="J22" s="202">
        <v>7.429716037940023</v>
      </c>
      <c r="K22" s="199">
        <v>7.2639679616077</v>
      </c>
      <c r="L22" s="199">
        <v>6.9309835015212125</v>
      </c>
      <c r="M22" s="202">
        <v>4.56</v>
      </c>
      <c r="N22" s="199">
        <v>4.68</v>
      </c>
      <c r="O22" s="199">
        <v>4.76031844999317</v>
      </c>
      <c r="P22" s="88"/>
    </row>
    <row r="23" spans="2:16" ht="12.75">
      <c r="B23" s="195">
        <v>59</v>
      </c>
      <c r="C23" s="175" t="s">
        <v>133</v>
      </c>
      <c r="D23" s="202">
        <v>39.946173208996875</v>
      </c>
      <c r="E23" s="199">
        <v>42.01543406776016</v>
      </c>
      <c r="F23" s="199">
        <v>43.861599861452866</v>
      </c>
      <c r="G23" s="202">
        <v>76.73136463147655</v>
      </c>
      <c r="H23" s="199">
        <v>78.89536000973</v>
      </c>
      <c r="I23" s="199">
        <v>80.2</v>
      </c>
      <c r="J23" s="202">
        <v>6.905932975192566</v>
      </c>
      <c r="K23" s="199">
        <v>7.081022838544801</v>
      </c>
      <c r="L23" s="199">
        <v>7.0565647980033095</v>
      </c>
      <c r="M23" s="202">
        <v>5.16</v>
      </c>
      <c r="N23" s="199">
        <v>5.18</v>
      </c>
      <c r="O23" s="199">
        <v>4.92715470412422</v>
      </c>
      <c r="P23" s="88"/>
    </row>
    <row r="24" spans="2:16" ht="12.75">
      <c r="B24" s="195">
        <v>168</v>
      </c>
      <c r="C24" s="175" t="s">
        <v>130</v>
      </c>
      <c r="D24" s="202">
        <v>41.12498824719102</v>
      </c>
      <c r="E24" s="199">
        <v>41.79252387663883</v>
      </c>
      <c r="F24" s="199">
        <v>43.3103833934222</v>
      </c>
      <c r="G24" s="202">
        <v>75.9297167042541</v>
      </c>
      <c r="H24" s="199">
        <v>77.79189965707934</v>
      </c>
      <c r="I24" s="199">
        <v>79</v>
      </c>
      <c r="J24" s="202">
        <v>7.277572516718311</v>
      </c>
      <c r="K24" s="199">
        <v>7.193563455342419</v>
      </c>
      <c r="L24" s="199">
        <v>7.417416485195304</v>
      </c>
      <c r="M24" s="202">
        <v>5.27</v>
      </c>
      <c r="N24" s="199">
        <v>5.24</v>
      </c>
      <c r="O24" s="199">
        <v>5.32971100646845</v>
      </c>
      <c r="P24" s="88"/>
    </row>
    <row r="25" spans="2:16" ht="12.75">
      <c r="B25" s="195">
        <v>147</v>
      </c>
      <c r="C25" s="175" t="s">
        <v>124</v>
      </c>
      <c r="D25" s="202">
        <v>46.360239244115235</v>
      </c>
      <c r="E25" s="199">
        <v>40.90420087694779</v>
      </c>
      <c r="F25" s="199">
        <v>43.18882430608119</v>
      </c>
      <c r="G25" s="202">
        <v>76.77010655688082</v>
      </c>
      <c r="H25" s="199">
        <v>78.8965308470061</v>
      </c>
      <c r="I25" s="199">
        <v>80.5</v>
      </c>
      <c r="J25" s="202">
        <v>7.38066392008874</v>
      </c>
      <c r="K25" s="199">
        <v>7.2650428430961975</v>
      </c>
      <c r="L25" s="199">
        <v>7.602049236047837</v>
      </c>
      <c r="M25" s="202">
        <v>4.49</v>
      </c>
      <c r="N25" s="199">
        <v>5.64</v>
      </c>
      <c r="O25" s="199">
        <v>5.74056800875704</v>
      </c>
      <c r="P25" s="88"/>
    </row>
    <row r="26" spans="2:16" ht="12.75">
      <c r="B26" s="195">
        <v>51</v>
      </c>
      <c r="C26" s="175" t="s">
        <v>64</v>
      </c>
      <c r="D26" s="202" t="s">
        <v>264</v>
      </c>
      <c r="E26" s="199">
        <v>55.08580208686192</v>
      </c>
      <c r="F26" s="199">
        <v>60.32131662545697</v>
      </c>
      <c r="G26" s="202">
        <v>62.147575138355535</v>
      </c>
      <c r="H26" s="199">
        <v>68.74750539141759</v>
      </c>
      <c r="I26" s="199">
        <v>70.7</v>
      </c>
      <c r="J26" s="202" t="s">
        <v>264</v>
      </c>
      <c r="K26" s="199">
        <v>6.137020132432885</v>
      </c>
      <c r="L26" s="199">
        <v>6.675686387581435</v>
      </c>
      <c r="M26" s="202">
        <v>1.38</v>
      </c>
      <c r="N26" s="199">
        <v>1.56</v>
      </c>
      <c r="O26" s="199">
        <v>1.66610177957835</v>
      </c>
      <c r="P26" s="88"/>
    </row>
    <row r="27" spans="2:16" ht="12.75">
      <c r="B27" s="195">
        <v>109</v>
      </c>
      <c r="C27" s="175" t="s">
        <v>65</v>
      </c>
      <c r="D27" s="202" t="s">
        <v>264</v>
      </c>
      <c r="E27" s="199">
        <v>66.88962024711532</v>
      </c>
      <c r="F27" s="199">
        <v>56.75259575047146</v>
      </c>
      <c r="G27" s="202">
        <v>64.34078301740972</v>
      </c>
      <c r="H27" s="199">
        <v>68.82892019898783</v>
      </c>
      <c r="I27" s="199">
        <v>70.4</v>
      </c>
      <c r="J27" s="202" t="s">
        <v>264</v>
      </c>
      <c r="K27" s="199">
        <v>6.6865300361321065</v>
      </c>
      <c r="L27" s="199">
        <v>5.63455</v>
      </c>
      <c r="M27" s="202">
        <v>1.17</v>
      </c>
      <c r="N27" s="199">
        <v>1.06</v>
      </c>
      <c r="O27" s="199">
        <v>1.13006366765756</v>
      </c>
      <c r="P27" s="88"/>
    </row>
    <row r="28" spans="2:16" ht="12.75">
      <c r="B28" s="195">
        <v>84</v>
      </c>
      <c r="C28" s="175" t="s">
        <v>69</v>
      </c>
      <c r="D28" s="202" t="s">
        <v>264</v>
      </c>
      <c r="E28" s="199">
        <v>37.641387370624244</v>
      </c>
      <c r="F28" s="199">
        <v>54.58668371152978</v>
      </c>
      <c r="G28" s="202">
        <v>67.40486211576909</v>
      </c>
      <c r="H28" s="199">
        <v>70.52545893680544</v>
      </c>
      <c r="I28" s="199">
        <v>71.9</v>
      </c>
      <c r="J28" s="202" t="s">
        <v>264</v>
      </c>
      <c r="K28" s="199">
        <v>4.544996849307757</v>
      </c>
      <c r="L28" s="199">
        <v>5.987539697458501</v>
      </c>
      <c r="M28" s="202">
        <v>2.09</v>
      </c>
      <c r="N28" s="199">
        <v>2.11</v>
      </c>
      <c r="O28" s="199">
        <v>1.70612663146019</v>
      </c>
      <c r="P28" s="88"/>
    </row>
    <row r="29" spans="2:16" ht="12.75">
      <c r="B29" s="195">
        <v>78</v>
      </c>
      <c r="C29" s="175" t="s">
        <v>91</v>
      </c>
      <c r="D29" s="202" t="s">
        <v>264</v>
      </c>
      <c r="E29" s="199">
        <v>44.17720318969862</v>
      </c>
      <c r="F29" s="199">
        <v>42.08477326155242</v>
      </c>
      <c r="G29" s="202">
        <v>64.65874908731757</v>
      </c>
      <c r="H29" s="199">
        <v>68.75483085910491</v>
      </c>
      <c r="I29" s="199">
        <v>70.2</v>
      </c>
      <c r="J29" s="202" t="s">
        <v>264</v>
      </c>
      <c r="K29" s="199">
        <v>5.581600238569111</v>
      </c>
      <c r="L29" s="199">
        <v>5.633580477129425</v>
      </c>
      <c r="M29" s="202">
        <v>1.84</v>
      </c>
      <c r="N29" s="199">
        <v>2.22</v>
      </c>
      <c r="O29" s="199">
        <v>2.67609311121172</v>
      </c>
      <c r="P29" s="88"/>
    </row>
    <row r="30" spans="2:16" ht="12.75">
      <c r="B30" s="195">
        <v>163</v>
      </c>
      <c r="C30" s="175" t="s">
        <v>86</v>
      </c>
      <c r="D30" s="202">
        <v>34.17397880102208</v>
      </c>
      <c r="E30" s="200">
        <v>30.85449390340951</v>
      </c>
      <c r="F30" s="200">
        <v>41.69904577275087</v>
      </c>
      <c r="G30" s="202">
        <v>66.09672585445963</v>
      </c>
      <c r="H30" s="200">
        <v>70.50105716924978</v>
      </c>
      <c r="I30" s="200">
        <v>71.4</v>
      </c>
      <c r="J30" s="202">
        <v>4.6202038646453305</v>
      </c>
      <c r="K30" s="200">
        <v>3.9517178166793716</v>
      </c>
      <c r="L30" s="200">
        <v>5.5214462754806775</v>
      </c>
      <c r="M30" s="202">
        <v>2.38</v>
      </c>
      <c r="N30" s="200">
        <v>2.44</v>
      </c>
      <c r="O30" s="200">
        <v>2.71272240629897</v>
      </c>
      <c r="P30" s="89"/>
    </row>
    <row r="31" spans="2:16" ht="12.75">
      <c r="B31" s="195">
        <v>178</v>
      </c>
      <c r="C31" s="175" t="s">
        <v>225</v>
      </c>
      <c r="D31" s="202" t="s">
        <v>264</v>
      </c>
      <c r="E31" s="200">
        <v>53.86930054361136</v>
      </c>
      <c r="F31" s="200">
        <v>42.588686561639946</v>
      </c>
      <c r="G31" s="202">
        <v>62</v>
      </c>
      <c r="H31" s="200">
        <v>59</v>
      </c>
      <c r="I31" s="200">
        <v>57.7</v>
      </c>
      <c r="J31" s="202" t="s">
        <v>264</v>
      </c>
      <c r="K31" s="200">
        <v>6.538004447481413</v>
      </c>
      <c r="L31" s="200">
        <v>5.354324803331339</v>
      </c>
      <c r="M31" s="202">
        <v>1.4</v>
      </c>
      <c r="N31" s="200">
        <v>1.24</v>
      </c>
      <c r="O31" s="200">
        <v>1.3</v>
      </c>
      <c r="P31" s="89"/>
    </row>
    <row r="32" spans="2:16" ht="12.75">
      <c r="B32" s="195">
        <v>146</v>
      </c>
      <c r="C32" s="175" t="s">
        <v>105</v>
      </c>
      <c r="D32" s="202">
        <v>27.96983769757808</v>
      </c>
      <c r="E32" s="200">
        <v>23.07798269957829</v>
      </c>
      <c r="F32" s="200">
        <v>29.692910806333934</v>
      </c>
      <c r="G32" s="202">
        <v>66.01059106759853</v>
      </c>
      <c r="H32" s="200">
        <v>51.708729647241725</v>
      </c>
      <c r="I32" s="200">
        <v>50.8</v>
      </c>
      <c r="J32" s="202">
        <v>4.274658044572597</v>
      </c>
      <c r="K32" s="200">
        <v>3.95347163651415</v>
      </c>
      <c r="L32" s="200">
        <v>4.951472421709353</v>
      </c>
      <c r="M32" s="202">
        <v>3.12</v>
      </c>
      <c r="N32" s="200">
        <v>2.33</v>
      </c>
      <c r="O32" s="200">
        <v>2.0815112707477</v>
      </c>
      <c r="P32" s="89"/>
    </row>
    <row r="33" spans="2:16" ht="12.75">
      <c r="B33" s="195">
        <v>174</v>
      </c>
      <c r="C33" s="175" t="s">
        <v>52</v>
      </c>
      <c r="D33" s="202" t="s">
        <v>264</v>
      </c>
      <c r="E33" s="200">
        <v>63.69407464459479</v>
      </c>
      <c r="F33" s="200">
        <v>66.51734985281819</v>
      </c>
      <c r="G33" s="202">
        <v>67.57673951284515</v>
      </c>
      <c r="H33" s="200">
        <v>72.0312750788081</v>
      </c>
      <c r="I33" s="200">
        <v>73.7</v>
      </c>
      <c r="J33" s="202" t="s">
        <v>264</v>
      </c>
      <c r="K33" s="200">
        <v>5.8774644236487115</v>
      </c>
      <c r="L33" s="200">
        <v>6.4925</v>
      </c>
      <c r="M33" s="202">
        <v>0.67</v>
      </c>
      <c r="N33" s="200">
        <v>0.91</v>
      </c>
      <c r="O33" s="200">
        <v>1.2611028515155</v>
      </c>
      <c r="P33" s="89"/>
    </row>
    <row r="34" spans="2:16" ht="12.75">
      <c r="B34" s="195">
        <v>77</v>
      </c>
      <c r="C34" s="175" t="s">
        <v>58</v>
      </c>
      <c r="D34" s="202" t="s">
        <v>264</v>
      </c>
      <c r="E34" s="200">
        <v>57.14705815772707</v>
      </c>
      <c r="F34" s="200">
        <v>58.92268559014847</v>
      </c>
      <c r="G34" s="202">
        <v>63.441370849657645</v>
      </c>
      <c r="H34" s="200">
        <v>67.69244420939776</v>
      </c>
      <c r="I34" s="200">
        <v>69.7</v>
      </c>
      <c r="J34" s="202" t="s">
        <v>264</v>
      </c>
      <c r="K34" s="200">
        <v>5.716506408318048</v>
      </c>
      <c r="L34" s="200">
        <v>5.669617336872064</v>
      </c>
      <c r="M34" s="202">
        <v>1.01</v>
      </c>
      <c r="N34" s="200">
        <v>0.99</v>
      </c>
      <c r="O34" s="200">
        <v>0.948420335049173</v>
      </c>
      <c r="P34" s="89"/>
    </row>
    <row r="35" spans="2:16" ht="12.75">
      <c r="B35" s="195">
        <v>35</v>
      </c>
      <c r="C35" s="175" t="s">
        <v>75</v>
      </c>
      <c r="D35" s="202">
        <v>68.80269926586212</v>
      </c>
      <c r="E35" s="200">
        <v>59.068162574184164</v>
      </c>
      <c r="F35" s="200">
        <v>57.10995880947534</v>
      </c>
      <c r="G35" s="202">
        <v>69.51246434877089</v>
      </c>
      <c r="H35" s="200">
        <v>70.90870229526016</v>
      </c>
      <c r="I35" s="200">
        <v>72.5</v>
      </c>
      <c r="J35" s="202">
        <v>7.318803982171041</v>
      </c>
      <c r="K35" s="200">
        <v>6.432009296209062</v>
      </c>
      <c r="L35" s="200">
        <v>6.70287</v>
      </c>
      <c r="M35" s="202">
        <v>1.39</v>
      </c>
      <c r="N35" s="200">
        <v>1.6</v>
      </c>
      <c r="O35" s="200">
        <v>2.1058852575805</v>
      </c>
      <c r="P35" s="89"/>
    </row>
    <row r="36" spans="2:16" ht="12.75">
      <c r="B36" s="195">
        <v>76</v>
      </c>
      <c r="C36" s="175" t="s">
        <v>56</v>
      </c>
      <c r="D36" s="202">
        <v>58.126707470091915</v>
      </c>
      <c r="E36" s="200">
        <v>44.73876325956777</v>
      </c>
      <c r="F36" s="200">
        <v>53.0284463534208</v>
      </c>
      <c r="G36" s="202">
        <v>58.66757541634563</v>
      </c>
      <c r="H36" s="200">
        <v>62.435093541950636</v>
      </c>
      <c r="I36" s="200">
        <v>63.7</v>
      </c>
      <c r="J36" s="202">
        <v>6.5546545609219535</v>
      </c>
      <c r="K36" s="200">
        <v>4.762854196916105</v>
      </c>
      <c r="L36" s="200">
        <v>5.512411449172709</v>
      </c>
      <c r="M36" s="202">
        <v>0.89</v>
      </c>
      <c r="N36" s="200">
        <v>0.91</v>
      </c>
      <c r="O36" s="200">
        <v>0.893913760841759</v>
      </c>
      <c r="P36" s="89"/>
    </row>
    <row r="37" spans="2:16" ht="12.75">
      <c r="B37" s="195">
        <v>87</v>
      </c>
      <c r="C37" s="175" t="s">
        <v>117</v>
      </c>
      <c r="D37" s="202">
        <v>50.023825435270254</v>
      </c>
      <c r="E37" s="200">
        <v>44.8971624270492</v>
      </c>
      <c r="F37" s="200">
        <v>44.4267355071313</v>
      </c>
      <c r="G37" s="202">
        <v>70.81067219364749</v>
      </c>
      <c r="H37" s="200">
        <v>75.34030814058353</v>
      </c>
      <c r="I37" s="200">
        <v>77.9</v>
      </c>
      <c r="J37" s="202">
        <v>6.697880228514028</v>
      </c>
      <c r="K37" s="200">
        <v>6.141892761123211</v>
      </c>
      <c r="L37" s="200">
        <v>6.30553604419397</v>
      </c>
      <c r="M37" s="202">
        <v>2.73</v>
      </c>
      <c r="N37" s="200">
        <v>3.26</v>
      </c>
      <c r="O37" s="200">
        <v>3.7415620516745</v>
      </c>
      <c r="P37" s="89"/>
    </row>
    <row r="38" spans="2:16" ht="12.75">
      <c r="B38" s="195">
        <v>83</v>
      </c>
      <c r="C38" s="175" t="s">
        <v>135</v>
      </c>
      <c r="D38" s="202">
        <v>38.85270143758355</v>
      </c>
      <c r="E38" s="200">
        <v>40.54785762226371</v>
      </c>
      <c r="F38" s="200">
        <v>43.25348143324367</v>
      </c>
      <c r="G38" s="202">
        <v>79.0525214753826</v>
      </c>
      <c r="H38" s="200">
        <v>81.29791625393256</v>
      </c>
      <c r="I38" s="200">
        <v>82.3</v>
      </c>
      <c r="J38" s="202">
        <v>6.228821536593038</v>
      </c>
      <c r="K38" s="200">
        <v>6.181235149904458</v>
      </c>
      <c r="L38" s="200">
        <v>6.752350457069537</v>
      </c>
      <c r="M38" s="202">
        <v>4.78</v>
      </c>
      <c r="N38" s="200">
        <v>4.6</v>
      </c>
      <c r="O38" s="200">
        <v>4.89194601135638</v>
      </c>
      <c r="P38" s="89"/>
    </row>
    <row r="39" spans="2:16" ht="12.75">
      <c r="B39" s="195">
        <v>107</v>
      </c>
      <c r="C39" s="175" t="s">
        <v>30</v>
      </c>
      <c r="D39" s="202" t="s">
        <v>264</v>
      </c>
      <c r="E39" s="200">
        <v>45.76618445796794</v>
      </c>
      <c r="F39" s="200">
        <v>54.078292507839194</v>
      </c>
      <c r="G39" s="202">
        <v>67.33658316529565</v>
      </c>
      <c r="H39" s="200">
        <v>67.37476286157859</v>
      </c>
      <c r="I39" s="200">
        <v>68.4</v>
      </c>
      <c r="J39" s="202" t="s">
        <v>264</v>
      </c>
      <c r="K39" s="200">
        <v>4.53617555045165</v>
      </c>
      <c r="L39" s="200">
        <v>5.6523287572718806</v>
      </c>
      <c r="M39" s="202">
        <v>3.73799</v>
      </c>
      <c r="N39" s="200">
        <v>0.93</v>
      </c>
      <c r="O39" s="200">
        <v>1.2326439443839</v>
      </c>
      <c r="P39" s="89"/>
    </row>
    <row r="40" spans="2:16" ht="12.75">
      <c r="B40" s="195">
        <v>144</v>
      </c>
      <c r="C40" s="175" t="s">
        <v>121</v>
      </c>
      <c r="D40" s="202">
        <v>31.91272238410062</v>
      </c>
      <c r="E40" s="200">
        <v>46.63949423053873</v>
      </c>
      <c r="F40" s="200">
        <v>44.528187832297725</v>
      </c>
      <c r="G40" s="202">
        <v>73.05337984349964</v>
      </c>
      <c r="H40" s="200">
        <v>75.70221551805417</v>
      </c>
      <c r="I40" s="200">
        <v>77.4</v>
      </c>
      <c r="J40" s="202">
        <v>5.938242570051616</v>
      </c>
      <c r="K40" s="200">
        <v>6.992572095636056</v>
      </c>
      <c r="L40" s="200">
        <v>7.00478</v>
      </c>
      <c r="M40" s="202">
        <v>5.37075</v>
      </c>
      <c r="N40" s="200">
        <v>3.93</v>
      </c>
      <c r="O40" s="200">
        <v>4.460393190154</v>
      </c>
      <c r="P40" s="89"/>
    </row>
    <row r="41" spans="2:16" ht="12.75">
      <c r="B41" s="195">
        <v>130</v>
      </c>
      <c r="C41" s="175" t="s">
        <v>93</v>
      </c>
      <c r="D41" s="202">
        <v>35.96235549167615</v>
      </c>
      <c r="E41" s="200">
        <v>42.9120985340639</v>
      </c>
      <c r="F41" s="200">
        <v>43.89439002735232</v>
      </c>
      <c r="G41" s="202">
        <v>69.92386266240392</v>
      </c>
      <c r="H41" s="200">
        <v>71.25196585266312</v>
      </c>
      <c r="I41" s="200">
        <v>71.9</v>
      </c>
      <c r="J41" s="202">
        <v>6.0776144481603485</v>
      </c>
      <c r="K41" s="200">
        <v>5.269262073049109</v>
      </c>
      <c r="L41" s="200">
        <v>5.921615201204695</v>
      </c>
      <c r="M41" s="202">
        <v>4.23</v>
      </c>
      <c r="N41" s="200">
        <v>2.26</v>
      </c>
      <c r="O41" s="200">
        <v>2.87038814097462</v>
      </c>
      <c r="P41" s="89"/>
    </row>
    <row r="42" spans="2:16" ht="12.75">
      <c r="B42" s="195">
        <v>127</v>
      </c>
      <c r="C42" s="175" t="s">
        <v>108</v>
      </c>
      <c r="D42" s="202">
        <v>34.06832787989844</v>
      </c>
      <c r="E42" s="200">
        <v>37.10233635171529</v>
      </c>
      <c r="F42" s="200">
        <v>42.75129091589011</v>
      </c>
      <c r="G42" s="202">
        <v>71.08390789644854</v>
      </c>
      <c r="H42" s="200">
        <v>73.9502536750358</v>
      </c>
      <c r="I42" s="200">
        <v>75.2</v>
      </c>
      <c r="J42" s="202">
        <v>6.006898038034796</v>
      </c>
      <c r="K42" s="200">
        <v>5.780417041488185</v>
      </c>
      <c r="L42" s="200">
        <v>6.479067998260063</v>
      </c>
      <c r="M42" s="202">
        <v>4.69</v>
      </c>
      <c r="N42" s="200">
        <v>4.04</v>
      </c>
      <c r="O42" s="200">
        <v>3.96009130913366</v>
      </c>
      <c r="P42" s="89"/>
    </row>
    <row r="43" spans="2:16" ht="12.75">
      <c r="B43" s="195">
        <v>24</v>
      </c>
      <c r="C43" s="175" t="s">
        <v>95</v>
      </c>
      <c r="D43" s="202">
        <v>29.627244593856123</v>
      </c>
      <c r="E43" s="200">
        <v>42.958281321835734</v>
      </c>
      <c r="F43" s="200">
        <v>42.04460173612541</v>
      </c>
      <c r="G43" s="202">
        <v>71.77872605042022</v>
      </c>
      <c r="H43" s="200">
        <v>71.80071932773106</v>
      </c>
      <c r="I43" s="200">
        <v>72.7</v>
      </c>
      <c r="J43" s="202">
        <v>5.231134793310346</v>
      </c>
      <c r="K43" s="200">
        <v>5.625949405254764</v>
      </c>
      <c r="L43" s="200">
        <v>5.4696</v>
      </c>
      <c r="M43" s="202">
        <v>4.78</v>
      </c>
      <c r="N43" s="200">
        <v>2.68</v>
      </c>
      <c r="O43" s="200">
        <v>2.71488652434233</v>
      </c>
      <c r="P43" s="89"/>
    </row>
    <row r="44" spans="2:16" ht="12.75">
      <c r="B44" s="195">
        <v>166</v>
      </c>
      <c r="C44" s="175" t="s">
        <v>79</v>
      </c>
      <c r="D44" s="202" t="s">
        <v>264</v>
      </c>
      <c r="E44" s="200">
        <v>32.2081004761145</v>
      </c>
      <c r="F44" s="200">
        <v>38.073961636994866</v>
      </c>
      <c r="G44" s="202">
        <v>69.87151814458969</v>
      </c>
      <c r="H44" s="200">
        <v>67.60693840781276</v>
      </c>
      <c r="I44" s="200">
        <v>67.7</v>
      </c>
      <c r="J44" s="202" t="s">
        <v>264</v>
      </c>
      <c r="K44" s="200">
        <v>4.042000392434626</v>
      </c>
      <c r="L44" s="200">
        <v>5.3008382668533605</v>
      </c>
      <c r="M44" s="202">
        <v>4.47662</v>
      </c>
      <c r="N44" s="200">
        <v>2.09</v>
      </c>
      <c r="O44" s="200">
        <v>2.6943015879393</v>
      </c>
      <c r="P44" s="89"/>
    </row>
    <row r="45" spans="2:16" ht="12.75">
      <c r="B45" s="195">
        <v>131</v>
      </c>
      <c r="C45" s="175" t="s">
        <v>100</v>
      </c>
      <c r="D45" s="202">
        <v>24.03807118156939</v>
      </c>
      <c r="E45" s="200">
        <v>25.437864865117394</v>
      </c>
      <c r="F45" s="200">
        <v>34.46804406446454</v>
      </c>
      <c r="G45" s="202">
        <v>68.40779802329867</v>
      </c>
      <c r="H45" s="200">
        <v>64.87238616085561</v>
      </c>
      <c r="I45" s="200">
        <v>65</v>
      </c>
      <c r="J45" s="202">
        <v>5.038965550089563</v>
      </c>
      <c r="K45" s="200">
        <v>4.303979886710342</v>
      </c>
      <c r="L45" s="200">
        <v>5.8663935654009896</v>
      </c>
      <c r="M45" s="202">
        <v>5.85</v>
      </c>
      <c r="N45" s="200">
        <v>3.69</v>
      </c>
      <c r="O45" s="200">
        <v>3.74569665667573</v>
      </c>
      <c r="P45" s="89"/>
    </row>
    <row r="46" spans="2:16" ht="12.75">
      <c r="B46" s="195">
        <v>179</v>
      </c>
      <c r="C46" s="175" t="s">
        <v>226</v>
      </c>
      <c r="D46" s="202" t="s">
        <v>264</v>
      </c>
      <c r="E46" s="200">
        <v>43.94845107098279</v>
      </c>
      <c r="F46" s="200">
        <v>47.62735191977159</v>
      </c>
      <c r="G46" s="202" t="s">
        <v>264</v>
      </c>
      <c r="H46" s="200">
        <v>73.0931129476584</v>
      </c>
      <c r="I46" s="200">
        <v>73.6</v>
      </c>
      <c r="J46" s="202" t="s">
        <v>264</v>
      </c>
      <c r="K46" s="200">
        <v>5.541493602806388</v>
      </c>
      <c r="L46" s="200">
        <v>6.00432</v>
      </c>
      <c r="M46" s="202" t="s">
        <v>264</v>
      </c>
      <c r="N46" s="200">
        <v>2.56</v>
      </c>
      <c r="O46" s="200">
        <v>2.6</v>
      </c>
      <c r="P46" s="89"/>
    </row>
    <row r="47" spans="2:16" ht="13.5" thickBot="1">
      <c r="B47" s="90"/>
      <c r="C47" s="91"/>
      <c r="D47" s="203"/>
      <c r="E47" s="91"/>
      <c r="F47" s="91"/>
      <c r="G47" s="203"/>
      <c r="H47" s="91"/>
      <c r="I47" s="91"/>
      <c r="J47" s="203"/>
      <c r="K47" s="91"/>
      <c r="L47" s="91"/>
      <c r="M47" s="203"/>
      <c r="N47" s="91"/>
      <c r="O47" s="91"/>
      <c r="P47" s="92"/>
    </row>
    <row r="48" ht="13.5" thickTop="1"/>
  </sheetData>
  <sheetProtection/>
  <mergeCells count="4">
    <mergeCell ref="D8:F8"/>
    <mergeCell ref="G8:I8"/>
    <mergeCell ref="J8:L8"/>
    <mergeCell ref="M8:O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206"/>
  <sheetViews>
    <sheetView zoomScale="85" zoomScaleNormal="85" zoomScalePageLayoutView="0" workbookViewId="0" topLeftCell="A133">
      <selection activeCell="K172" sqref="K172"/>
    </sheetView>
  </sheetViews>
  <sheetFormatPr defaultColWidth="9.140625" defaultRowHeight="12.75"/>
  <cols>
    <col min="1" max="1" width="5.57421875" style="0" customWidth="1"/>
    <col min="2" max="2" width="7.421875" style="0" customWidth="1"/>
    <col min="3" max="29" width="8.00390625" style="0" customWidth="1"/>
  </cols>
  <sheetData>
    <row r="1" spans="35:37" ht="12.75">
      <c r="AI1" s="171">
        <v>5.5</v>
      </c>
      <c r="AJ1" s="171">
        <v>60</v>
      </c>
      <c r="AK1" s="171">
        <v>2.1</v>
      </c>
    </row>
    <row r="2" spans="2:37" ht="15.75">
      <c r="B2" s="66" t="s">
        <v>268</v>
      </c>
      <c r="C2" s="66"/>
      <c r="D2" s="49"/>
      <c r="E2" s="49"/>
      <c r="Y2" s="49"/>
      <c r="AA2" s="50"/>
      <c r="AB2" s="50"/>
      <c r="AC2" s="50"/>
      <c r="AI2" s="171">
        <v>7</v>
      </c>
      <c r="AJ2" s="171">
        <v>75</v>
      </c>
      <c r="AK2" s="171">
        <v>4.2</v>
      </c>
    </row>
    <row r="3" spans="2:37" ht="12.75">
      <c r="B3" s="10"/>
      <c r="C3" s="10"/>
      <c r="D3" s="49"/>
      <c r="E3" s="49"/>
      <c r="Y3" s="49"/>
      <c r="AA3" s="50"/>
      <c r="AB3" s="50"/>
      <c r="AC3" s="50"/>
      <c r="AI3" s="172"/>
      <c r="AJ3" s="171"/>
      <c r="AK3" s="171">
        <f>4*AK1</f>
        <v>8.4</v>
      </c>
    </row>
    <row r="4" spans="2:29" ht="12.75" customHeight="1">
      <c r="B4" s="209" t="s">
        <v>261</v>
      </c>
      <c r="C4" s="209"/>
      <c r="D4" s="209"/>
      <c r="E4" s="209"/>
      <c r="F4" s="209"/>
      <c r="G4" s="209"/>
      <c r="H4" s="209"/>
      <c r="I4" s="209"/>
      <c r="Y4" s="49"/>
      <c r="AA4" s="50"/>
      <c r="AB4" s="50"/>
      <c r="AC4" s="50"/>
    </row>
    <row r="5" spans="2:29" ht="12.75">
      <c r="B5" s="209"/>
      <c r="C5" s="209"/>
      <c r="D5" s="209"/>
      <c r="E5" s="209"/>
      <c r="F5" s="209"/>
      <c r="G5" s="209"/>
      <c r="H5" s="209"/>
      <c r="I5" s="209"/>
      <c r="Y5" s="49"/>
      <c r="AA5" s="50"/>
      <c r="AB5" s="50"/>
      <c r="AC5" s="50"/>
    </row>
    <row r="6" spans="21:29" ht="12.75">
      <c r="U6" s="81"/>
      <c r="V6" s="81"/>
      <c r="W6" s="49"/>
      <c r="X6" s="49"/>
      <c r="Y6" s="49"/>
      <c r="AA6" s="50"/>
      <c r="AB6" s="50"/>
      <c r="AC6" s="50"/>
    </row>
    <row r="7" spans="21:29" ht="12.75">
      <c r="U7" s="10"/>
      <c r="V7" s="10"/>
      <c r="W7" s="49"/>
      <c r="X7" s="49"/>
      <c r="Y7" s="49"/>
      <c r="AA7" s="50"/>
      <c r="AB7" s="50"/>
      <c r="AC7" s="50"/>
    </row>
    <row r="8" spans="2:29" ht="15.75">
      <c r="B8" s="194" t="s">
        <v>158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174"/>
      <c r="W8" s="64"/>
      <c r="X8" s="64"/>
      <c r="Y8" s="64"/>
      <c r="Z8" s="65"/>
      <c r="AA8" s="64"/>
      <c r="AB8" s="64"/>
      <c r="AC8" s="94"/>
    </row>
    <row r="9" spans="2:29" ht="12.75">
      <c r="B9" s="8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88"/>
    </row>
    <row r="10" spans="2:29" ht="12.75">
      <c r="B10" s="87"/>
      <c r="C10" s="166" t="s">
        <v>139</v>
      </c>
      <c r="D10" s="166" t="s">
        <v>136</v>
      </c>
      <c r="E10" s="166" t="s">
        <v>143</v>
      </c>
      <c r="F10" s="166" t="s">
        <v>132</v>
      </c>
      <c r="G10" s="166" t="s">
        <v>133</v>
      </c>
      <c r="H10" s="166" t="s">
        <v>134</v>
      </c>
      <c r="I10" s="166" t="s">
        <v>122</v>
      </c>
      <c r="J10" s="166" t="s">
        <v>142</v>
      </c>
      <c r="K10" s="166" t="s">
        <v>146</v>
      </c>
      <c r="L10" s="166" t="s">
        <v>129</v>
      </c>
      <c r="M10" s="166" t="s">
        <v>147</v>
      </c>
      <c r="N10" s="166" t="s">
        <v>137</v>
      </c>
      <c r="O10" s="166" t="s">
        <v>145</v>
      </c>
      <c r="P10" s="166" t="s">
        <v>119</v>
      </c>
      <c r="Q10" s="166" t="s">
        <v>124</v>
      </c>
      <c r="R10" s="166" t="s">
        <v>128</v>
      </c>
      <c r="S10" s="166" t="s">
        <v>140</v>
      </c>
      <c r="T10" s="166" t="s">
        <v>130</v>
      </c>
      <c r="U10" s="166" t="s">
        <v>138</v>
      </c>
      <c r="V10" s="166" t="s">
        <v>135</v>
      </c>
      <c r="W10" s="166" t="s">
        <v>117</v>
      </c>
      <c r="X10" s="166" t="s">
        <v>126</v>
      </c>
      <c r="Y10" s="166" t="s">
        <v>141</v>
      </c>
      <c r="Z10" s="166" t="s">
        <v>144</v>
      </c>
      <c r="AA10" s="166" t="s">
        <v>99</v>
      </c>
      <c r="AB10" s="166" t="s">
        <v>262</v>
      </c>
      <c r="AC10" s="88"/>
    </row>
    <row r="11" spans="2:29" ht="12.75">
      <c r="B11" s="188">
        <v>1961</v>
      </c>
      <c r="C11" s="190">
        <v>51.510713981910925</v>
      </c>
      <c r="D11" s="190">
        <v>49.65969973836233</v>
      </c>
      <c r="E11" s="190">
        <v>41.450195671936925</v>
      </c>
      <c r="F11" s="190">
        <v>40.51376756743622</v>
      </c>
      <c r="G11" s="190">
        <v>43.83489499977212</v>
      </c>
      <c r="H11" s="190">
        <v>44.54831476462883</v>
      </c>
      <c r="I11" s="190">
        <v>49.51900932965914</v>
      </c>
      <c r="J11" s="190">
        <v>31.579517400876185</v>
      </c>
      <c r="K11" s="190">
        <v>46.09548379215694</v>
      </c>
      <c r="L11" s="190">
        <v>48.73974920377786</v>
      </c>
      <c r="M11" s="190">
        <v>31.69215483016701</v>
      </c>
      <c r="N11" s="190">
        <v>61.50139824134282</v>
      </c>
      <c r="O11" s="190">
        <v>30.969507579729576</v>
      </c>
      <c r="P11" s="190">
        <v>28.4168964954531</v>
      </c>
      <c r="Q11" s="190">
        <v>42.37666443770062</v>
      </c>
      <c r="R11" s="190">
        <v>45.253998019103825</v>
      </c>
      <c r="S11" s="190">
        <v>58.916470741958385</v>
      </c>
      <c r="T11" s="190">
        <v>48.1826486424991</v>
      </c>
      <c r="U11" s="190">
        <v>30.125068474033235</v>
      </c>
      <c r="V11" s="190">
        <v>39.842362759203944</v>
      </c>
      <c r="W11" s="190">
        <v>42.54589880133956</v>
      </c>
      <c r="X11" s="190">
        <v>25.90699517549522</v>
      </c>
      <c r="Y11" s="190">
        <v>27.81072136499444</v>
      </c>
      <c r="Z11" s="190">
        <v>41.17469333911044</v>
      </c>
      <c r="AA11" s="190">
        <v>43.40869279457417</v>
      </c>
      <c r="AB11" s="192">
        <v>42.882389679908734</v>
      </c>
      <c r="AC11" s="88"/>
    </row>
    <row r="12" spans="2:29" ht="12.75">
      <c r="B12" s="188">
        <v>1962</v>
      </c>
      <c r="C12" s="190">
        <v>50.920535945396786</v>
      </c>
      <c r="D12" s="190">
        <v>49.418689866661545</v>
      </c>
      <c r="E12" s="190">
        <v>40.63379337352388</v>
      </c>
      <c r="F12" s="190">
        <v>41.394995181069326</v>
      </c>
      <c r="G12" s="190">
        <v>42.55921961795863</v>
      </c>
      <c r="H12" s="190">
        <v>44.63215509202155</v>
      </c>
      <c r="I12" s="190">
        <v>49.388061111062534</v>
      </c>
      <c r="J12" s="190">
        <v>32.83798361560387</v>
      </c>
      <c r="K12" s="190">
        <v>46.298961327617235</v>
      </c>
      <c r="L12" s="190">
        <v>48.82342853064023</v>
      </c>
      <c r="M12" s="190">
        <v>31.20563216287728</v>
      </c>
      <c r="N12" s="190">
        <v>59.422878332895976</v>
      </c>
      <c r="O12" s="190">
        <v>31.762639962084926</v>
      </c>
      <c r="P12" s="190">
        <v>28.6834926457669</v>
      </c>
      <c r="Q12" s="190">
        <v>41.86212068842952</v>
      </c>
      <c r="R12" s="190">
        <v>46.606658319843625</v>
      </c>
      <c r="S12" s="190">
        <v>57.012015225795444</v>
      </c>
      <c r="T12" s="190">
        <v>47.39902791659708</v>
      </c>
      <c r="U12" s="190">
        <v>29.55015693792754</v>
      </c>
      <c r="V12" s="190">
        <v>39.889146265600175</v>
      </c>
      <c r="W12" s="190">
        <v>44.65004969143597</v>
      </c>
      <c r="X12" s="190">
        <v>26.388433141115865</v>
      </c>
      <c r="Y12" s="190">
        <v>26.86446174058912</v>
      </c>
      <c r="Z12" s="190">
        <v>40.394730180349114</v>
      </c>
      <c r="AA12" s="190">
        <v>43.8060747478785</v>
      </c>
      <c r="AB12" s="192">
        <v>42.55668403559188</v>
      </c>
      <c r="AC12" s="88"/>
    </row>
    <row r="13" spans="2:29" ht="12.75">
      <c r="B13" s="188">
        <v>1963</v>
      </c>
      <c r="C13" s="190">
        <v>50.18919616653002</v>
      </c>
      <c r="D13" s="190">
        <v>48.151593514289594</v>
      </c>
      <c r="E13" s="190">
        <v>39.63424791652479</v>
      </c>
      <c r="F13" s="190">
        <v>42.24245146939684</v>
      </c>
      <c r="G13" s="190">
        <v>41.70998426295057</v>
      </c>
      <c r="H13" s="190">
        <v>43.91901600416107</v>
      </c>
      <c r="I13" s="190">
        <v>48.72578272234989</v>
      </c>
      <c r="J13" s="190">
        <v>32.62785502078558</v>
      </c>
      <c r="K13" s="190">
        <v>45.85564982137843</v>
      </c>
      <c r="L13" s="190">
        <v>48.35284871084802</v>
      </c>
      <c r="M13" s="190">
        <v>29.93476699790955</v>
      </c>
      <c r="N13" s="190">
        <v>56.97458394991829</v>
      </c>
      <c r="O13" s="190">
        <v>31.95523682186374</v>
      </c>
      <c r="P13" s="190">
        <v>29.52364341278463</v>
      </c>
      <c r="Q13" s="190">
        <v>41.841169242965044</v>
      </c>
      <c r="R13" s="190">
        <v>47.5230861913612</v>
      </c>
      <c r="S13" s="190">
        <v>57.97984227667119</v>
      </c>
      <c r="T13" s="190">
        <v>45.61362407346186</v>
      </c>
      <c r="U13" s="190">
        <v>28.758011602903863</v>
      </c>
      <c r="V13" s="190">
        <v>40.69990935330818</v>
      </c>
      <c r="W13" s="190">
        <v>45.211071064885964</v>
      </c>
      <c r="X13" s="190">
        <v>26.76346050474524</v>
      </c>
      <c r="Y13" s="190">
        <v>26.69263352024709</v>
      </c>
      <c r="Z13" s="190">
        <v>39.421428494746195</v>
      </c>
      <c r="AA13" s="190">
        <v>44.49937650562539</v>
      </c>
      <c r="AB13" s="192">
        <v>42.10351371021406</v>
      </c>
      <c r="AC13" s="88"/>
    </row>
    <row r="14" spans="2:29" ht="12.75">
      <c r="B14" s="188">
        <v>1964</v>
      </c>
      <c r="C14" s="190">
        <v>49.853579762849876</v>
      </c>
      <c r="D14" s="190">
        <v>47.02943629473591</v>
      </c>
      <c r="E14" s="190">
        <v>37.97898349737566</v>
      </c>
      <c r="F14" s="190">
        <v>42.10853721975325</v>
      </c>
      <c r="G14" s="190">
        <v>41.6894506357183</v>
      </c>
      <c r="H14" s="190">
        <v>43.892471992586515</v>
      </c>
      <c r="I14" s="190">
        <v>47.327501768513095</v>
      </c>
      <c r="J14" s="190">
        <v>31.676739758824112</v>
      </c>
      <c r="K14" s="190">
        <v>44.532110746952156</v>
      </c>
      <c r="L14" s="190">
        <v>47.63237955126736</v>
      </c>
      <c r="M14" s="190">
        <v>27.794106848432907</v>
      </c>
      <c r="N14" s="190">
        <v>55.40487903557969</v>
      </c>
      <c r="O14" s="190">
        <v>31.39075830665349</v>
      </c>
      <c r="P14" s="190">
        <v>30.862571553085367</v>
      </c>
      <c r="Q14" s="190">
        <v>42.784126176605994</v>
      </c>
      <c r="R14" s="190">
        <v>46.36564038338326</v>
      </c>
      <c r="S14" s="190">
        <v>60.113287853501944</v>
      </c>
      <c r="T14" s="190">
        <v>44.29275648320465</v>
      </c>
      <c r="U14" s="190">
        <v>28.887181918913065</v>
      </c>
      <c r="V14" s="190">
        <v>40.525818093498586</v>
      </c>
      <c r="W14" s="190">
        <v>45.07525071912049</v>
      </c>
      <c r="X14" s="190">
        <v>26.95609279385615</v>
      </c>
      <c r="Y14" s="190">
        <v>28.483324976157693</v>
      </c>
      <c r="Z14" s="190">
        <v>38.40658289317199</v>
      </c>
      <c r="AA14" s="190">
        <v>45.826923471441454</v>
      </c>
      <c r="AB14" s="192">
        <v>41.757546852305154</v>
      </c>
      <c r="AC14" s="88"/>
    </row>
    <row r="15" spans="2:29" ht="12.75">
      <c r="B15" s="188">
        <v>1965</v>
      </c>
      <c r="C15" s="190">
        <v>48.93436005197291</v>
      </c>
      <c r="D15" s="190">
        <v>46.600334234116524</v>
      </c>
      <c r="E15" s="190">
        <v>36.98461389630141</v>
      </c>
      <c r="F15" s="190">
        <v>42.06616160915672</v>
      </c>
      <c r="G15" s="190">
        <v>41.198271741767414</v>
      </c>
      <c r="H15" s="190">
        <v>43.77016500590622</v>
      </c>
      <c r="I15" s="190">
        <v>46.81082621527168</v>
      </c>
      <c r="J15" s="190">
        <v>32.39933745413562</v>
      </c>
      <c r="K15" s="190">
        <v>43.50890209344935</v>
      </c>
      <c r="L15" s="190">
        <v>47.370764008161125</v>
      </c>
      <c r="M15" s="190">
        <v>26.06576633151292</v>
      </c>
      <c r="N15" s="190">
        <v>54.63615665641386</v>
      </c>
      <c r="O15" s="190">
        <v>30.142594749666074</v>
      </c>
      <c r="P15" s="190">
        <v>32.57132419760127</v>
      </c>
      <c r="Q15" s="190">
        <v>42.82365973759664</v>
      </c>
      <c r="R15" s="190">
        <v>45.63522296959881</v>
      </c>
      <c r="S15" s="190">
        <v>57.28329272243978</v>
      </c>
      <c r="T15" s="190">
        <v>42.94174416652028</v>
      </c>
      <c r="U15" s="190">
        <v>28.900557525004196</v>
      </c>
      <c r="V15" s="190">
        <v>39.815285724808014</v>
      </c>
      <c r="W15" s="190">
        <v>43.945278283634714</v>
      </c>
      <c r="X15" s="190">
        <v>27.24854317708264</v>
      </c>
      <c r="Y15" s="190">
        <v>29.20563217217272</v>
      </c>
      <c r="Z15" s="190">
        <v>36.834437315285335</v>
      </c>
      <c r="AA15" s="190">
        <v>46.20368551736279</v>
      </c>
      <c r="AB15" s="192">
        <v>41.02599034729501</v>
      </c>
      <c r="AC15" s="88"/>
    </row>
    <row r="16" spans="2:29" ht="12.75">
      <c r="B16" s="188">
        <v>1966</v>
      </c>
      <c r="C16" s="190">
        <v>48.348162139228926</v>
      </c>
      <c r="D16" s="190">
        <v>46.17933050976136</v>
      </c>
      <c r="E16" s="190">
        <v>36.80931390159262</v>
      </c>
      <c r="F16" s="190">
        <v>43.06819198240341</v>
      </c>
      <c r="G16" s="190">
        <v>40.90233851328661</v>
      </c>
      <c r="H16" s="190">
        <v>43.5107663750156</v>
      </c>
      <c r="I16" s="190">
        <v>47.38822743194797</v>
      </c>
      <c r="J16" s="190">
        <v>34.18560349242608</v>
      </c>
      <c r="K16" s="190">
        <v>43.731734236807064</v>
      </c>
      <c r="L16" s="190">
        <v>46.24707232330071</v>
      </c>
      <c r="M16" s="190">
        <v>25.334612245989447</v>
      </c>
      <c r="N16" s="190">
        <v>54.31924564530065</v>
      </c>
      <c r="O16" s="190">
        <v>29.486401309074918</v>
      </c>
      <c r="P16" s="190">
        <v>33.349017376587376</v>
      </c>
      <c r="Q16" s="190">
        <v>42.58314966430443</v>
      </c>
      <c r="R16" s="190">
        <v>45.79362791978781</v>
      </c>
      <c r="S16" s="190">
        <v>54.326712733007476</v>
      </c>
      <c r="T16" s="190">
        <v>42.622721693282614</v>
      </c>
      <c r="U16" s="190">
        <v>28.71111834152894</v>
      </c>
      <c r="V16" s="190">
        <v>40.87636974568953</v>
      </c>
      <c r="W16" s="190">
        <v>45.565034341090126</v>
      </c>
      <c r="X16" s="190">
        <v>27.80737740921043</v>
      </c>
      <c r="Y16" s="190">
        <v>29.72854729108459</v>
      </c>
      <c r="Z16" s="190">
        <v>36.286364527586244</v>
      </c>
      <c r="AA16" s="190">
        <v>47.38933729418648</v>
      </c>
      <c r="AB16" s="192">
        <v>40.99281148885221</v>
      </c>
      <c r="AC16" s="88"/>
    </row>
    <row r="17" spans="2:29" ht="12.75">
      <c r="B17" s="188">
        <v>1967</v>
      </c>
      <c r="C17" s="190">
        <v>47.40308154691299</v>
      </c>
      <c r="D17" s="190">
        <v>45.02954683534888</v>
      </c>
      <c r="E17" s="190">
        <v>35.93815897778329</v>
      </c>
      <c r="F17" s="190">
        <v>43.25127115161004</v>
      </c>
      <c r="G17" s="190">
        <v>40.00627255986845</v>
      </c>
      <c r="H17" s="190">
        <v>43.102687690489816</v>
      </c>
      <c r="I17" s="190">
        <v>48.01599632594142</v>
      </c>
      <c r="J17" s="190">
        <v>35.1130494689096</v>
      </c>
      <c r="K17" s="190">
        <v>43.38594234327986</v>
      </c>
      <c r="L17" s="190">
        <v>45.658541392761</v>
      </c>
      <c r="M17" s="190">
        <v>24.54649167427944</v>
      </c>
      <c r="N17" s="190">
        <v>53.81323984561784</v>
      </c>
      <c r="O17" s="190">
        <v>29.20911786729715</v>
      </c>
      <c r="P17" s="190">
        <v>34.37144559130419</v>
      </c>
      <c r="Q17" s="190">
        <v>42.52065519744494</v>
      </c>
      <c r="R17" s="190">
        <v>45.32864347453643</v>
      </c>
      <c r="S17" s="190">
        <v>53.526354229799225</v>
      </c>
      <c r="T17" s="190">
        <v>42.54673868832911</v>
      </c>
      <c r="U17" s="190">
        <v>28.819405908396273</v>
      </c>
      <c r="V17" s="190">
        <v>41.49162456562153</v>
      </c>
      <c r="W17" s="190">
        <v>44.89356671114499</v>
      </c>
      <c r="X17" s="190">
        <v>28.341349576543156</v>
      </c>
      <c r="Y17" s="190">
        <v>30.029306812421037</v>
      </c>
      <c r="Z17" s="190">
        <v>34.83623644669078</v>
      </c>
      <c r="AA17" s="190">
        <v>49.35366240800826</v>
      </c>
      <c r="AB17" s="192">
        <v>40.62089941397077</v>
      </c>
      <c r="AC17" s="88"/>
    </row>
    <row r="18" spans="2:29" ht="12.75">
      <c r="B18" s="188">
        <v>1968</v>
      </c>
      <c r="C18" s="190">
        <v>46.94712111227628</v>
      </c>
      <c r="D18" s="190">
        <v>43.91191387058909</v>
      </c>
      <c r="E18" s="190">
        <v>34.032065831890485</v>
      </c>
      <c r="F18" s="190">
        <v>42.32525467392436</v>
      </c>
      <c r="G18" s="190">
        <v>39.32366383892738</v>
      </c>
      <c r="H18" s="190">
        <v>42.504289930384935</v>
      </c>
      <c r="I18" s="190">
        <v>47.999078022484525</v>
      </c>
      <c r="J18" s="190">
        <v>33.269923542913894</v>
      </c>
      <c r="K18" s="190">
        <v>42.13313112148743</v>
      </c>
      <c r="L18" s="190">
        <v>45.09820538368723</v>
      </c>
      <c r="M18" s="190">
        <v>23.100740374083735</v>
      </c>
      <c r="N18" s="190">
        <v>51.66563803521002</v>
      </c>
      <c r="O18" s="190">
        <v>28.931037879502064</v>
      </c>
      <c r="P18" s="190">
        <v>36.0142066082449</v>
      </c>
      <c r="Q18" s="190">
        <v>42.28652612142952</v>
      </c>
      <c r="R18" s="190">
        <v>45.515206618939786</v>
      </c>
      <c r="S18" s="190">
        <v>52.449253159399355</v>
      </c>
      <c r="T18" s="190">
        <v>41.42654516501977</v>
      </c>
      <c r="U18" s="190">
        <v>27.92022087212105</v>
      </c>
      <c r="V18" s="190">
        <v>39.59061243220867</v>
      </c>
      <c r="W18" s="190">
        <v>42.73484002188936</v>
      </c>
      <c r="X18" s="190">
        <v>28.75027935761054</v>
      </c>
      <c r="Y18" s="190">
        <v>29.949907503946697</v>
      </c>
      <c r="Z18" s="190">
        <v>33.08838231438338</v>
      </c>
      <c r="AA18" s="190">
        <v>51.714650391495425</v>
      </c>
      <c r="AB18" s="192">
        <v>39.65729648416608</v>
      </c>
      <c r="AC18" s="88"/>
    </row>
    <row r="19" spans="2:29" ht="12.75">
      <c r="B19" s="188">
        <v>1969</v>
      </c>
      <c r="C19" s="190">
        <v>45.68121005136157</v>
      </c>
      <c r="D19" s="190">
        <v>42.717518539834494</v>
      </c>
      <c r="E19" s="190">
        <v>32.15696283241553</v>
      </c>
      <c r="F19" s="190">
        <v>40.10308775048079</v>
      </c>
      <c r="G19" s="190">
        <v>38.59553313345027</v>
      </c>
      <c r="H19" s="190">
        <v>40.84938822919314</v>
      </c>
      <c r="I19" s="190">
        <v>46.792777662816064</v>
      </c>
      <c r="J19" s="190">
        <v>30.199637475851162</v>
      </c>
      <c r="K19" s="190">
        <v>41.58364070123758</v>
      </c>
      <c r="L19" s="190">
        <v>44.0155204620244</v>
      </c>
      <c r="M19" s="190">
        <v>21.844115463608542</v>
      </c>
      <c r="N19" s="190">
        <v>48.14470929053831</v>
      </c>
      <c r="O19" s="190">
        <v>27.154519462622996</v>
      </c>
      <c r="P19" s="190">
        <v>36.76389650310451</v>
      </c>
      <c r="Q19" s="190">
        <v>41.692495159391555</v>
      </c>
      <c r="R19" s="190">
        <v>44.63646128177384</v>
      </c>
      <c r="S19" s="190">
        <v>49.76730554345952</v>
      </c>
      <c r="T19" s="190">
        <v>40.21558170451587</v>
      </c>
      <c r="U19" s="190">
        <v>27.52829063831631</v>
      </c>
      <c r="V19" s="190">
        <v>36.011357034839506</v>
      </c>
      <c r="W19" s="190">
        <v>41.20985130979784</v>
      </c>
      <c r="X19" s="190">
        <v>29.71574144786521</v>
      </c>
      <c r="Y19" s="190">
        <v>30.402050137901977</v>
      </c>
      <c r="Z19" s="190">
        <v>32.342018094791825</v>
      </c>
      <c r="AA19" s="190">
        <v>50.62085931043358</v>
      </c>
      <c r="AB19" s="192">
        <v>38.311495331085055</v>
      </c>
      <c r="AC19" s="88"/>
    </row>
    <row r="20" spans="2:29" ht="12.75">
      <c r="B20" s="188">
        <v>1970</v>
      </c>
      <c r="C20" s="190">
        <v>44.31709199026711</v>
      </c>
      <c r="D20" s="190">
        <v>41.43849617286465</v>
      </c>
      <c r="E20" s="190">
        <v>31.504071149632324</v>
      </c>
      <c r="F20" s="190">
        <v>38.1625983911382</v>
      </c>
      <c r="G20" s="190">
        <v>37.96159174338332</v>
      </c>
      <c r="H20" s="190">
        <v>38.53855098166517</v>
      </c>
      <c r="I20" s="190">
        <v>45.36283496926858</v>
      </c>
      <c r="J20" s="190">
        <v>29.362366788580854</v>
      </c>
      <c r="K20" s="190">
        <v>40.84055762757553</v>
      </c>
      <c r="L20" s="190">
        <v>43.00843407268672</v>
      </c>
      <c r="M20" s="190">
        <v>21.67116911697392</v>
      </c>
      <c r="N20" s="190">
        <v>45.53738405209793</v>
      </c>
      <c r="O20" s="190">
        <v>24.63312297489997</v>
      </c>
      <c r="P20" s="190">
        <v>38.62169371392833</v>
      </c>
      <c r="Q20" s="190">
        <v>41.909692879269535</v>
      </c>
      <c r="R20" s="190">
        <v>41.69914775909513</v>
      </c>
      <c r="S20" s="190">
        <v>47.33529410652702</v>
      </c>
      <c r="T20" s="190">
        <v>39.42459209074643</v>
      </c>
      <c r="U20" s="190">
        <v>28.382031800543693</v>
      </c>
      <c r="V20" s="190">
        <v>34.05998620812678</v>
      </c>
      <c r="W20" s="190">
        <v>38.00045631158272</v>
      </c>
      <c r="X20" s="190">
        <v>30.123403739169365</v>
      </c>
      <c r="Y20" s="190">
        <v>31.795426581480594</v>
      </c>
      <c r="Z20" s="190">
        <v>31.968405591297703</v>
      </c>
      <c r="AA20" s="190">
        <v>49.41089985272816</v>
      </c>
      <c r="AB20" s="192">
        <v>37.2691672653051</v>
      </c>
      <c r="AC20" s="88"/>
    </row>
    <row r="21" spans="2:29" ht="12.75">
      <c r="B21" s="188">
        <v>1971</v>
      </c>
      <c r="C21" s="190">
        <v>43.02921907343835</v>
      </c>
      <c r="D21" s="190">
        <v>40.38989217968511</v>
      </c>
      <c r="E21" s="190">
        <v>30.984405542608265</v>
      </c>
      <c r="F21" s="190">
        <v>37.4443572809895</v>
      </c>
      <c r="G21" s="190">
        <v>36.83121650125202</v>
      </c>
      <c r="H21" s="190">
        <v>37.20523467271822</v>
      </c>
      <c r="I21" s="190">
        <v>44.512717261469625</v>
      </c>
      <c r="J21" s="190">
        <v>31.159462860758648</v>
      </c>
      <c r="K21" s="190">
        <v>39.67106368816538</v>
      </c>
      <c r="L21" s="190">
        <v>42.47349844481773</v>
      </c>
      <c r="M21" s="190">
        <v>22.0236889193192</v>
      </c>
      <c r="N21" s="190">
        <v>45.13857145154431</v>
      </c>
      <c r="O21" s="190">
        <v>23.573383595935844</v>
      </c>
      <c r="P21" s="190">
        <v>40.600329079626455</v>
      </c>
      <c r="Q21" s="190">
        <v>40.937580813221004</v>
      </c>
      <c r="R21" s="190">
        <v>41.21846443595082</v>
      </c>
      <c r="S21" s="190">
        <v>46.48554912664433</v>
      </c>
      <c r="T21" s="190">
        <v>39.29040091710375</v>
      </c>
      <c r="U21" s="190">
        <v>29.176349187050118</v>
      </c>
      <c r="V21" s="190">
        <v>34.81136732369275</v>
      </c>
      <c r="W21" s="190">
        <v>37.7146801604412</v>
      </c>
      <c r="X21" s="190">
        <v>30.772109128171646</v>
      </c>
      <c r="Y21" s="190">
        <v>32.926071491646624</v>
      </c>
      <c r="Z21" s="190">
        <v>30.72507255761889</v>
      </c>
      <c r="AA21" s="190">
        <v>48.904641781885346</v>
      </c>
      <c r="AB21" s="192">
        <v>36.705664188237584</v>
      </c>
      <c r="AC21" s="88"/>
    </row>
    <row r="22" spans="2:29" ht="12.75">
      <c r="B22" s="188">
        <v>1972</v>
      </c>
      <c r="C22" s="190">
        <v>41.97597704983176</v>
      </c>
      <c r="D22" s="190">
        <v>39.21591644322668</v>
      </c>
      <c r="E22" s="190">
        <v>29.984561493736635</v>
      </c>
      <c r="F22" s="190">
        <v>38.38564840747813</v>
      </c>
      <c r="G22" s="190">
        <v>35.9003403889607</v>
      </c>
      <c r="H22" s="190">
        <v>36.55681870251033</v>
      </c>
      <c r="I22" s="190">
        <v>43.319336729336655</v>
      </c>
      <c r="J22" s="190">
        <v>32.99585953871286</v>
      </c>
      <c r="K22" s="190">
        <v>39.30396364569445</v>
      </c>
      <c r="L22" s="190">
        <v>41.82449371822675</v>
      </c>
      <c r="M22" s="190">
        <v>21.656468139327036</v>
      </c>
      <c r="N22" s="190">
        <v>45.179723092446565</v>
      </c>
      <c r="O22" s="190">
        <v>24.3777965465925</v>
      </c>
      <c r="P22" s="190">
        <v>41.91562906187136</v>
      </c>
      <c r="Q22" s="190">
        <v>41.029329746652124</v>
      </c>
      <c r="R22" s="190">
        <v>44.28838948596479</v>
      </c>
      <c r="S22" s="190">
        <v>45.555374813920864</v>
      </c>
      <c r="T22" s="190">
        <v>39.1988094231662</v>
      </c>
      <c r="U22" s="190">
        <v>28.661477777622064</v>
      </c>
      <c r="V22" s="190">
        <v>34.80208442591091</v>
      </c>
      <c r="W22" s="190">
        <v>36.63810008318912</v>
      </c>
      <c r="X22" s="190">
        <v>30.705357980607364</v>
      </c>
      <c r="Y22" s="190">
        <v>33.12735241153307</v>
      </c>
      <c r="Z22" s="190">
        <v>29.771232280622698</v>
      </c>
      <c r="AA22" s="190">
        <v>50.09051478465812</v>
      </c>
      <c r="AB22" s="192">
        <v>36.326944720556355</v>
      </c>
      <c r="AC22" s="88"/>
    </row>
    <row r="23" spans="2:29" ht="12.75">
      <c r="B23" s="188">
        <v>1973</v>
      </c>
      <c r="C23" s="190">
        <v>41.56536541453242</v>
      </c>
      <c r="D23" s="190">
        <v>38.63085776210469</v>
      </c>
      <c r="E23" s="190">
        <v>29.5678083153949</v>
      </c>
      <c r="F23" s="190">
        <v>38.71687230589421</v>
      </c>
      <c r="G23" s="190">
        <v>36.167847407430656</v>
      </c>
      <c r="H23" s="190">
        <v>36.4404960453958</v>
      </c>
      <c r="I23" s="190">
        <v>42.15650478808788</v>
      </c>
      <c r="J23" s="190">
        <v>33.00447655437683</v>
      </c>
      <c r="K23" s="190">
        <v>40.43037814920707</v>
      </c>
      <c r="L23" s="190">
        <v>42.3593361701635</v>
      </c>
      <c r="M23" s="190">
        <v>21.213541988486792</v>
      </c>
      <c r="N23" s="190">
        <v>46.08727111248321</v>
      </c>
      <c r="O23" s="190">
        <v>25.406607874336093</v>
      </c>
      <c r="P23" s="190">
        <v>43.23652964515951</v>
      </c>
      <c r="Q23" s="190">
        <v>40.73091959789329</v>
      </c>
      <c r="R23" s="190">
        <v>46.733805590339166</v>
      </c>
      <c r="S23" s="190">
        <v>44.89721276478944</v>
      </c>
      <c r="T23" s="190">
        <v>39.789219146411725</v>
      </c>
      <c r="U23" s="190">
        <v>26.81779873996498</v>
      </c>
      <c r="V23" s="190">
        <v>31.541848850666963</v>
      </c>
      <c r="W23" s="190">
        <v>38.370600482320185</v>
      </c>
      <c r="X23" s="190">
        <v>30.31812090212827</v>
      </c>
      <c r="Y23" s="190">
        <v>32.90042593892976</v>
      </c>
      <c r="Z23" s="190">
        <v>29.83470797598658</v>
      </c>
      <c r="AA23" s="190">
        <v>50.39553530889073</v>
      </c>
      <c r="AB23" s="192">
        <v>36.08067152619164</v>
      </c>
      <c r="AC23" s="88"/>
    </row>
    <row r="24" spans="2:29" ht="12.75">
      <c r="B24" s="188">
        <v>1974</v>
      </c>
      <c r="C24" s="190">
        <v>41.708191554253204</v>
      </c>
      <c r="D24" s="190">
        <v>38.846058882516104</v>
      </c>
      <c r="E24" s="190">
        <v>30.270548099061646</v>
      </c>
      <c r="F24" s="190">
        <v>37.33883151146132</v>
      </c>
      <c r="G24" s="190">
        <v>36.808684109676484</v>
      </c>
      <c r="H24" s="190">
        <v>36.518128503139195</v>
      </c>
      <c r="I24" s="190">
        <v>41.867167556014216</v>
      </c>
      <c r="J24" s="190">
        <v>32.21714011079503</v>
      </c>
      <c r="K24" s="190">
        <v>40.359574874931745</v>
      </c>
      <c r="L24" s="190">
        <v>42.52748684588455</v>
      </c>
      <c r="M24" s="190">
        <v>22.10486316304823</v>
      </c>
      <c r="N24" s="190">
        <v>47.04943669763014</v>
      </c>
      <c r="O24" s="190">
        <v>25.57695106277344</v>
      </c>
      <c r="P24" s="190">
        <v>43.110238568125986</v>
      </c>
      <c r="Q24" s="190">
        <v>40.65594195201669</v>
      </c>
      <c r="R24" s="190">
        <v>43.83515155140776</v>
      </c>
      <c r="S24" s="190">
        <v>46.53222506195173</v>
      </c>
      <c r="T24" s="190">
        <v>40.09234800517553</v>
      </c>
      <c r="U24" s="190">
        <v>25.510136952597556</v>
      </c>
      <c r="V24" s="190">
        <v>35.008376553964474</v>
      </c>
      <c r="W24" s="190">
        <v>38.41501184194276</v>
      </c>
      <c r="X24" s="190">
        <v>30.39153747090532</v>
      </c>
      <c r="Y24" s="190">
        <v>32.344233886816745</v>
      </c>
      <c r="Z24" s="190">
        <v>29.595608052398514</v>
      </c>
      <c r="AA24" s="190">
        <v>50.289556922525264</v>
      </c>
      <c r="AB24" s="192">
        <v>36.52598540029202</v>
      </c>
      <c r="AC24" s="88"/>
    </row>
    <row r="25" spans="2:29" ht="12.75">
      <c r="B25" s="188">
        <v>1975</v>
      </c>
      <c r="C25" s="190">
        <v>42.61293254305305</v>
      </c>
      <c r="D25" s="190">
        <v>40.012219871948716</v>
      </c>
      <c r="E25" s="190">
        <v>30.790677025571544</v>
      </c>
      <c r="F25" s="190">
        <v>36.542650126064295</v>
      </c>
      <c r="G25" s="190">
        <v>37.69893649090268</v>
      </c>
      <c r="H25" s="190">
        <v>37.04355231647946</v>
      </c>
      <c r="I25" s="190">
        <v>42.00629822952036</v>
      </c>
      <c r="J25" s="190">
        <v>31.949899206232345</v>
      </c>
      <c r="K25" s="190">
        <v>40.10175973165938</v>
      </c>
      <c r="L25" s="190">
        <v>43.00816366022353</v>
      </c>
      <c r="M25" s="190">
        <v>24.117428367234368</v>
      </c>
      <c r="N25" s="190">
        <v>47.3318291629225</v>
      </c>
      <c r="O25" s="190">
        <v>24.821419439969585</v>
      </c>
      <c r="P25" s="190">
        <v>42.38074903719142</v>
      </c>
      <c r="Q25" s="190">
        <v>40.84327794479766</v>
      </c>
      <c r="R25" s="190">
        <v>40.65144407065974</v>
      </c>
      <c r="S25" s="190">
        <v>48.68570482032853</v>
      </c>
      <c r="T25" s="190">
        <v>40.71747844203916</v>
      </c>
      <c r="U25" s="190">
        <v>25.77683903142593</v>
      </c>
      <c r="V25" s="190">
        <v>38.96632770496518</v>
      </c>
      <c r="W25" s="190">
        <v>38.37557070431802</v>
      </c>
      <c r="X25" s="190">
        <v>30.734154214613778</v>
      </c>
      <c r="Y25" s="190">
        <v>31.51293022385443</v>
      </c>
      <c r="Z25" s="190">
        <v>30.226238112521518</v>
      </c>
      <c r="AA25" s="190">
        <v>50.50854180613121</v>
      </c>
      <c r="AB25" s="192">
        <v>37.43062845645801</v>
      </c>
      <c r="AC25" s="88"/>
    </row>
    <row r="26" spans="2:29" ht="12.75">
      <c r="B26" s="188">
        <v>1976</v>
      </c>
      <c r="C26" s="190">
        <v>42.30958962696</v>
      </c>
      <c r="D26" s="190">
        <v>39.89331841962752</v>
      </c>
      <c r="E26" s="190">
        <v>29.62525648774016</v>
      </c>
      <c r="F26" s="190">
        <v>38.23338185645949</v>
      </c>
      <c r="G26" s="190">
        <v>37.36432298047247</v>
      </c>
      <c r="H26" s="190">
        <v>37.192522938308244</v>
      </c>
      <c r="I26" s="190">
        <v>42.26796642152009</v>
      </c>
      <c r="J26" s="190">
        <v>32.198844123941896</v>
      </c>
      <c r="K26" s="190">
        <v>38.10597482721035</v>
      </c>
      <c r="L26" s="190">
        <v>42.462464054479774</v>
      </c>
      <c r="M26" s="190">
        <v>24.796110813854796</v>
      </c>
      <c r="N26" s="190">
        <v>45.99541829257835</v>
      </c>
      <c r="O26" s="190">
        <v>25.066824294718064</v>
      </c>
      <c r="P26" s="190">
        <v>43.43954996433966</v>
      </c>
      <c r="Q26" s="190">
        <v>41.7808777809866</v>
      </c>
      <c r="R26" s="190">
        <v>40.754289512326366</v>
      </c>
      <c r="S26" s="190">
        <v>49.19086699113271</v>
      </c>
      <c r="T26" s="190">
        <v>40.67047626244822</v>
      </c>
      <c r="U26" s="190">
        <v>26.90090453620783</v>
      </c>
      <c r="V26" s="190">
        <v>37.35126106021641</v>
      </c>
      <c r="W26" s="190">
        <v>40.266925633162195</v>
      </c>
      <c r="X26" s="190">
        <v>31.61243975666849</v>
      </c>
      <c r="Y26" s="190">
        <v>31.136664722329677</v>
      </c>
      <c r="Z26" s="190">
        <v>30.492220586062505</v>
      </c>
      <c r="AA26" s="190">
        <v>52.11382877901012</v>
      </c>
      <c r="AB26" s="192">
        <v>37.488678131883226</v>
      </c>
      <c r="AC26" s="88"/>
    </row>
    <row r="27" spans="2:29" ht="12.75">
      <c r="B27" s="188">
        <v>1977</v>
      </c>
      <c r="C27" s="190">
        <v>41.92396033385804</v>
      </c>
      <c r="D27" s="190">
        <v>39.29562192909807</v>
      </c>
      <c r="E27" s="190">
        <v>29.762426348663407</v>
      </c>
      <c r="F27" s="190">
        <v>40.84926272782139</v>
      </c>
      <c r="G27" s="190">
        <v>36.797988447825865</v>
      </c>
      <c r="H27" s="190">
        <v>37.035780819681754</v>
      </c>
      <c r="I27" s="190">
        <v>42.655410077935684</v>
      </c>
      <c r="J27" s="190">
        <v>30.6824583914335</v>
      </c>
      <c r="K27" s="190">
        <v>38.020357487338416</v>
      </c>
      <c r="L27" s="190">
        <v>42.055013124687164</v>
      </c>
      <c r="M27" s="190">
        <v>24.50766859655858</v>
      </c>
      <c r="N27" s="190">
        <v>45.22216472685464</v>
      </c>
      <c r="O27" s="190">
        <v>27.00463353791922</v>
      </c>
      <c r="P27" s="190">
        <v>44.335528241531144</v>
      </c>
      <c r="Q27" s="190">
        <v>43.154504059733874</v>
      </c>
      <c r="R27" s="190">
        <v>44.04133349045273</v>
      </c>
      <c r="S27" s="190">
        <v>47.821993809367186</v>
      </c>
      <c r="T27" s="190">
        <v>40.954624495836754</v>
      </c>
      <c r="U27" s="190">
        <v>27.822218583144583</v>
      </c>
      <c r="V27" s="190">
        <v>37.426258842250654</v>
      </c>
      <c r="W27" s="190">
        <v>41.141317788115884</v>
      </c>
      <c r="X27" s="190">
        <v>32.36950088549147</v>
      </c>
      <c r="Y27" s="190">
        <v>31.435650206489544</v>
      </c>
      <c r="Z27" s="190">
        <v>30.55825986395791</v>
      </c>
      <c r="AA27" s="190">
        <v>52.065817617778045</v>
      </c>
      <c r="AB27" s="192">
        <v>37.63056015861651</v>
      </c>
      <c r="AC27" s="88"/>
    </row>
    <row r="28" spans="2:29" ht="12.75">
      <c r="B28" s="188">
        <v>1978</v>
      </c>
      <c r="C28" s="190">
        <v>42.33589676261403</v>
      </c>
      <c r="D28" s="190">
        <v>38.820980244932834</v>
      </c>
      <c r="E28" s="190">
        <v>29.818307110927446</v>
      </c>
      <c r="F28" s="190">
        <v>41.01834027295585</v>
      </c>
      <c r="G28" s="190">
        <v>36.124447202444166</v>
      </c>
      <c r="H28" s="190">
        <v>36.614776523558575</v>
      </c>
      <c r="I28" s="190">
        <v>42.67320856528216</v>
      </c>
      <c r="J28" s="190">
        <v>29.40805313347145</v>
      </c>
      <c r="K28" s="190">
        <v>38.139124664961614</v>
      </c>
      <c r="L28" s="190">
        <v>41.43166497377955</v>
      </c>
      <c r="M28" s="190">
        <v>24.09342535877567</v>
      </c>
      <c r="N28" s="190">
        <v>45.09668245504919</v>
      </c>
      <c r="O28" s="190">
        <v>27.70612122384884</v>
      </c>
      <c r="P28" s="190">
        <v>45.07160114440549</v>
      </c>
      <c r="Q28" s="190">
        <v>43.91855206449742</v>
      </c>
      <c r="R28" s="190">
        <v>47.23651213347587</v>
      </c>
      <c r="S28" s="190">
        <v>46.33583631508198</v>
      </c>
      <c r="T28" s="190">
        <v>40.77899034948417</v>
      </c>
      <c r="U28" s="190">
        <v>27.584216236470144</v>
      </c>
      <c r="V28" s="190">
        <v>37.308939258590904</v>
      </c>
      <c r="W28" s="190">
        <v>41.509112108330875</v>
      </c>
      <c r="X28" s="190">
        <v>33.730887236842285</v>
      </c>
      <c r="Y28" s="190">
        <v>31.803256140876112</v>
      </c>
      <c r="Z28" s="190">
        <v>28.86483337160858</v>
      </c>
      <c r="AA28" s="190">
        <v>53.204775786247986</v>
      </c>
      <c r="AB28" s="192">
        <v>37.2236928753122</v>
      </c>
      <c r="AC28" s="88"/>
    </row>
    <row r="29" spans="2:29" ht="12.75">
      <c r="B29" s="188">
        <v>1979</v>
      </c>
      <c r="C29" s="190">
        <v>42.168795996069804</v>
      </c>
      <c r="D29" s="190">
        <v>38.69600313524743</v>
      </c>
      <c r="E29" s="190">
        <v>29.53361258782912</v>
      </c>
      <c r="F29" s="190">
        <v>38.77736107420443</v>
      </c>
      <c r="G29" s="190">
        <v>35.357320881884434</v>
      </c>
      <c r="H29" s="190">
        <v>36.33523290912277</v>
      </c>
      <c r="I29" s="190">
        <v>42.24513707470372</v>
      </c>
      <c r="J29" s="190">
        <v>28.020682050271613</v>
      </c>
      <c r="K29" s="190">
        <v>37.16599900350402</v>
      </c>
      <c r="L29" s="190">
        <v>40.420658328959355</v>
      </c>
      <c r="M29" s="190">
        <v>24.61286648521698</v>
      </c>
      <c r="N29" s="190">
        <v>45.507241456520184</v>
      </c>
      <c r="O29" s="190">
        <v>27.154299370292073</v>
      </c>
      <c r="P29" s="190">
        <v>46.39707064306406</v>
      </c>
      <c r="Q29" s="190">
        <v>43.84658584061507</v>
      </c>
      <c r="R29" s="190">
        <v>46.26906921976609</v>
      </c>
      <c r="S29" s="190">
        <v>45.52106427808947</v>
      </c>
      <c r="T29" s="190">
        <v>40.493209670759164</v>
      </c>
      <c r="U29" s="190">
        <v>28.301012631303117</v>
      </c>
      <c r="V29" s="190">
        <v>37.53873647366062</v>
      </c>
      <c r="W29" s="190">
        <v>42.51930593162529</v>
      </c>
      <c r="X29" s="190">
        <v>34.21207541652109</v>
      </c>
      <c r="Y29" s="190">
        <v>32.03093058211839</v>
      </c>
      <c r="Z29" s="190">
        <v>29.1741647906291</v>
      </c>
      <c r="AA29" s="190">
        <v>53.73620073423502</v>
      </c>
      <c r="AB29" s="192">
        <v>37.27077953252935</v>
      </c>
      <c r="AC29" s="88"/>
    </row>
    <row r="30" spans="2:29" ht="12.75">
      <c r="B30" s="188">
        <v>1980</v>
      </c>
      <c r="C30" s="190">
        <v>41.879285866928775</v>
      </c>
      <c r="D30" s="190">
        <v>39.2024584290324</v>
      </c>
      <c r="E30" s="190">
        <v>30.423861311858246</v>
      </c>
      <c r="F30" s="190">
        <v>38.43742400951212</v>
      </c>
      <c r="G30" s="190">
        <v>35.70750274952963</v>
      </c>
      <c r="H30" s="190">
        <v>36.38425734141368</v>
      </c>
      <c r="I30" s="190">
        <v>41.79830591706757</v>
      </c>
      <c r="J30" s="190">
        <v>26.84568574241814</v>
      </c>
      <c r="K30" s="190">
        <v>37.4280949492584</v>
      </c>
      <c r="L30" s="190">
        <v>40.702713660579185</v>
      </c>
      <c r="M30" s="190">
        <v>26.349310851910857</v>
      </c>
      <c r="N30" s="190">
        <v>46.493160381955136</v>
      </c>
      <c r="O30" s="190">
        <v>26.36930681389532</v>
      </c>
      <c r="P30" s="190">
        <v>47.133459461395354</v>
      </c>
      <c r="Q30" s="190">
        <v>44.36484136314229</v>
      </c>
      <c r="R30" s="190">
        <v>44.377907117360145</v>
      </c>
      <c r="S30" s="190">
        <v>45.69069141578367</v>
      </c>
      <c r="T30" s="190">
        <v>41.74773297259591</v>
      </c>
      <c r="U30" s="190">
        <v>29.88394952923281</v>
      </c>
      <c r="V30" s="190">
        <v>38.61896604885584</v>
      </c>
      <c r="W30" s="190">
        <v>41.81306355536797</v>
      </c>
      <c r="X30" s="190">
        <v>34.11191190134545</v>
      </c>
      <c r="Y30" s="190">
        <v>32.701275582464625</v>
      </c>
      <c r="Z30" s="190">
        <v>29.93721762171767</v>
      </c>
      <c r="AA30" s="190">
        <v>52.63191753656793</v>
      </c>
      <c r="AB30" s="192">
        <v>37.72004800195171</v>
      </c>
      <c r="AC30" s="88"/>
    </row>
    <row r="31" spans="2:29" ht="12.75">
      <c r="B31" s="188">
        <v>1981</v>
      </c>
      <c r="C31" s="190">
        <v>43.00359806254519</v>
      </c>
      <c r="D31" s="190">
        <v>39.51285778431946</v>
      </c>
      <c r="E31" s="190">
        <v>31.124604286692467</v>
      </c>
      <c r="F31" s="190">
        <v>40.636351755661494</v>
      </c>
      <c r="G31" s="190">
        <v>37.73309038017779</v>
      </c>
      <c r="H31" s="190">
        <v>36.84921928559902</v>
      </c>
      <c r="I31" s="190">
        <v>42.34181435545571</v>
      </c>
      <c r="J31" s="190">
        <v>28.03171320380048</v>
      </c>
      <c r="K31" s="190">
        <v>38.213528155264235</v>
      </c>
      <c r="L31" s="190">
        <v>42.62797523188574</v>
      </c>
      <c r="M31" s="190">
        <v>28.293752340740646</v>
      </c>
      <c r="N31" s="190">
        <v>48.77224044141148</v>
      </c>
      <c r="O31" s="190">
        <v>25.70689282473554</v>
      </c>
      <c r="P31" s="190">
        <v>47.04296016927494</v>
      </c>
      <c r="Q31" s="190">
        <v>46.02143481346343</v>
      </c>
      <c r="R31" s="190">
        <v>44.6982174977273</v>
      </c>
      <c r="S31" s="190">
        <v>46.73746011215214</v>
      </c>
      <c r="T31" s="190">
        <v>43.12926078367878</v>
      </c>
      <c r="U31" s="190">
        <v>31.366227488659977</v>
      </c>
      <c r="V31" s="190">
        <v>44.21238835426059</v>
      </c>
      <c r="W31" s="190">
        <v>41.445733247892846</v>
      </c>
      <c r="X31" s="190">
        <v>34.06914814936016</v>
      </c>
      <c r="Y31" s="190">
        <v>33.95779773590562</v>
      </c>
      <c r="Z31" s="190">
        <v>31.24008981620039</v>
      </c>
      <c r="AA31" s="190">
        <v>55.27917308154303</v>
      </c>
      <c r="AB31" s="192">
        <v>39.636574729128355</v>
      </c>
      <c r="AC31" s="88"/>
    </row>
    <row r="32" spans="2:29" ht="12.75">
      <c r="B32" s="188">
        <v>1982</v>
      </c>
      <c r="C32" s="190">
        <v>43.7439584440027</v>
      </c>
      <c r="D32" s="190">
        <v>39.522196255346</v>
      </c>
      <c r="E32" s="190">
        <v>31.25235411416398</v>
      </c>
      <c r="F32" s="190">
        <v>40.833725457809166</v>
      </c>
      <c r="G32" s="190">
        <v>39.45666486056366</v>
      </c>
      <c r="H32" s="190">
        <v>37.498940052176685</v>
      </c>
      <c r="I32" s="190">
        <v>43.151172930001444</v>
      </c>
      <c r="J32" s="190">
        <v>30.229182840855152</v>
      </c>
      <c r="K32" s="190">
        <v>38.78024725116047</v>
      </c>
      <c r="L32" s="190">
        <v>43.781252713801045</v>
      </c>
      <c r="M32" s="190">
        <v>29.637098586306116</v>
      </c>
      <c r="N32" s="190">
        <v>50.42457949039838</v>
      </c>
      <c r="O32" s="190">
        <v>26.364001934055448</v>
      </c>
      <c r="P32" s="190">
        <v>47.8211207265072</v>
      </c>
      <c r="Q32" s="190">
        <v>47.208921081892356</v>
      </c>
      <c r="R32" s="190">
        <v>46.3857627983113</v>
      </c>
      <c r="S32" s="190">
        <v>47.57987658289416</v>
      </c>
      <c r="T32" s="190">
        <v>43.37073459846388</v>
      </c>
      <c r="U32" s="190">
        <v>33.881700412887504</v>
      </c>
      <c r="V32" s="190">
        <v>44.80075967145897</v>
      </c>
      <c r="W32" s="190">
        <v>40.17510241877646</v>
      </c>
      <c r="X32" s="190">
        <v>33.97116184343839</v>
      </c>
      <c r="Y32" s="190">
        <v>34.288377134485906</v>
      </c>
      <c r="Z32" s="190">
        <v>32.03873474824125</v>
      </c>
      <c r="AA32" s="190">
        <v>57.95418826131206</v>
      </c>
      <c r="AB32" s="192">
        <v>40.54305940185771</v>
      </c>
      <c r="AC32" s="88"/>
    </row>
    <row r="33" spans="2:29" ht="12.75">
      <c r="B33" s="188">
        <v>1983</v>
      </c>
      <c r="C33" s="190">
        <v>43.906014375530724</v>
      </c>
      <c r="D33" s="190">
        <v>39.78843059671857</v>
      </c>
      <c r="E33" s="190">
        <v>31.418136110359093</v>
      </c>
      <c r="F33" s="190">
        <v>41.573519750722575</v>
      </c>
      <c r="G33" s="190">
        <v>40.17804522587712</v>
      </c>
      <c r="H33" s="190">
        <v>37.595017906839985</v>
      </c>
      <c r="I33" s="190">
        <v>44.44945174841486</v>
      </c>
      <c r="J33" s="190">
        <v>33.28891926848805</v>
      </c>
      <c r="K33" s="190">
        <v>39.267470543859275</v>
      </c>
      <c r="L33" s="190">
        <v>43.50143388491978</v>
      </c>
      <c r="M33" s="190">
        <v>30.06423052414363</v>
      </c>
      <c r="N33" s="190">
        <v>51.02570966320345</v>
      </c>
      <c r="O33" s="190">
        <v>27.80145046930916</v>
      </c>
      <c r="P33" s="190">
        <v>48.97878588723649</v>
      </c>
      <c r="Q33" s="190">
        <v>47.263262889188404</v>
      </c>
      <c r="R33" s="190">
        <v>49.30055017021045</v>
      </c>
      <c r="S33" s="190">
        <v>47.25633501732652</v>
      </c>
      <c r="T33" s="190">
        <v>43.51585959054823</v>
      </c>
      <c r="U33" s="190">
        <v>34.77751164035625</v>
      </c>
      <c r="V33" s="190">
        <v>43.892112173724655</v>
      </c>
      <c r="W33" s="190">
        <v>41.66357354740368</v>
      </c>
      <c r="X33" s="190">
        <v>34.441754091405514</v>
      </c>
      <c r="Y33" s="190">
        <v>35.57427006458576</v>
      </c>
      <c r="Z33" s="190">
        <v>31.82680926038675</v>
      </c>
      <c r="AA33" s="190">
        <v>55.45737825239581</v>
      </c>
      <c r="AB33" s="192">
        <v>40.42241205627702</v>
      </c>
      <c r="AC33" s="88"/>
    </row>
    <row r="34" spans="2:29" ht="12.75">
      <c r="B34" s="188">
        <v>1984</v>
      </c>
      <c r="C34" s="190">
        <v>44.50940841519472</v>
      </c>
      <c r="D34" s="190">
        <v>39.960515031290385</v>
      </c>
      <c r="E34" s="190">
        <v>30.98363407692398</v>
      </c>
      <c r="F34" s="190">
        <v>42.80964970717352</v>
      </c>
      <c r="G34" s="190">
        <v>40.71990309982524</v>
      </c>
      <c r="H34" s="190">
        <v>37.29715486775945</v>
      </c>
      <c r="I34" s="190">
        <v>44.246444375146865</v>
      </c>
      <c r="J34" s="190">
        <v>33.190487201755666</v>
      </c>
      <c r="K34" s="190">
        <v>39.851559695757985</v>
      </c>
      <c r="L34" s="190">
        <v>43.78368239798308</v>
      </c>
      <c r="M34" s="190">
        <v>29.51942298533228</v>
      </c>
      <c r="N34" s="190">
        <v>49.93308987410692</v>
      </c>
      <c r="O34" s="190">
        <v>30.212951870161245</v>
      </c>
      <c r="P34" s="190">
        <v>48.42144329930346</v>
      </c>
      <c r="Q34" s="190">
        <v>48.14566384016355</v>
      </c>
      <c r="R34" s="190">
        <v>50.81063215461434</v>
      </c>
      <c r="S34" s="190">
        <v>46.818709395874556</v>
      </c>
      <c r="T34" s="190">
        <v>43.840579401226236</v>
      </c>
      <c r="U34" s="190">
        <v>36.344260381814756</v>
      </c>
      <c r="V34" s="190">
        <v>43.02997836536008</v>
      </c>
      <c r="W34" s="190">
        <v>42.127144316982296</v>
      </c>
      <c r="X34" s="190">
        <v>35.31555737371651</v>
      </c>
      <c r="Y34" s="190">
        <v>35.82593074447598</v>
      </c>
      <c r="Z34" s="190">
        <v>30.351104184223953</v>
      </c>
      <c r="AA34" s="190">
        <v>54.030467551936006</v>
      </c>
      <c r="AB34" s="192">
        <v>39.95668884523887</v>
      </c>
      <c r="AC34" s="88"/>
    </row>
    <row r="35" spans="2:29" ht="12.75">
      <c r="B35" s="189">
        <v>1985</v>
      </c>
      <c r="C35" s="190">
        <v>44.566253008152124</v>
      </c>
      <c r="D35" s="190">
        <v>39.82796233169272</v>
      </c>
      <c r="E35" s="190">
        <v>30.35166313260435</v>
      </c>
      <c r="F35" s="190">
        <v>42.482132719149895</v>
      </c>
      <c r="G35" s="190">
        <v>40.56098503777746</v>
      </c>
      <c r="H35" s="190">
        <v>37.32937590645829</v>
      </c>
      <c r="I35" s="190">
        <v>42.92720355702386</v>
      </c>
      <c r="J35" s="190">
        <v>31.940283512392234</v>
      </c>
      <c r="K35" s="190">
        <v>40.12093756005494</v>
      </c>
      <c r="L35" s="190">
        <v>43.675262476091426</v>
      </c>
      <c r="M35" s="190">
        <v>29.11231670680796</v>
      </c>
      <c r="N35" s="190">
        <v>47.677437344813285</v>
      </c>
      <c r="O35" s="190">
        <v>32.56583056663297</v>
      </c>
      <c r="P35" s="190">
        <v>49.165598275674654</v>
      </c>
      <c r="Q35" s="190">
        <v>48.890700242007036</v>
      </c>
      <c r="R35" s="190">
        <v>50.712645415961674</v>
      </c>
      <c r="S35" s="190">
        <v>46.58379494113253</v>
      </c>
      <c r="T35" s="190">
        <v>43.33043980049336</v>
      </c>
      <c r="U35" s="190">
        <v>38.71473010500051</v>
      </c>
      <c r="V35" s="190">
        <v>43.011671507281804</v>
      </c>
      <c r="W35" s="191">
        <v>43.23940893732998</v>
      </c>
      <c r="X35" s="191">
        <v>35.77133243709164</v>
      </c>
      <c r="Y35" s="191">
        <v>35.38773690995987</v>
      </c>
      <c r="Z35" s="191">
        <v>29.464832490887822</v>
      </c>
      <c r="AA35" s="191">
        <v>54.805641407538836</v>
      </c>
      <c r="AB35" s="193">
        <v>39.817279205650244</v>
      </c>
      <c r="AC35" s="89"/>
    </row>
    <row r="36" spans="2:29" ht="12.75">
      <c r="B36" s="189">
        <v>1986</v>
      </c>
      <c r="C36" s="190">
        <v>45.20265300842392</v>
      </c>
      <c r="D36" s="190">
        <v>39.60507114356591</v>
      </c>
      <c r="E36" s="190">
        <v>30.408302755565778</v>
      </c>
      <c r="F36" s="190">
        <v>42.88626740719526</v>
      </c>
      <c r="G36" s="190">
        <v>40.13237932069519</v>
      </c>
      <c r="H36" s="190">
        <v>37.74616161574201</v>
      </c>
      <c r="I36" s="190">
        <v>42.07942225137088</v>
      </c>
      <c r="J36" s="190">
        <v>30.26557683340793</v>
      </c>
      <c r="K36" s="190">
        <v>39.553176926306186</v>
      </c>
      <c r="L36" s="190">
        <v>43.13656151171158</v>
      </c>
      <c r="M36" s="190">
        <v>29.439118718415916</v>
      </c>
      <c r="N36" s="190">
        <v>46.34273114893827</v>
      </c>
      <c r="O36" s="190">
        <v>32.09327133216401</v>
      </c>
      <c r="P36" s="190">
        <v>48.545747468503535</v>
      </c>
      <c r="Q36" s="190">
        <v>48.049679933485685</v>
      </c>
      <c r="R36" s="190">
        <v>49.700526601900734</v>
      </c>
      <c r="S36" s="190">
        <v>46.15405695767973</v>
      </c>
      <c r="T36" s="190">
        <v>42.59414045524648</v>
      </c>
      <c r="U36" s="190">
        <v>39.591965967643155</v>
      </c>
      <c r="V36" s="190">
        <v>42.91953684486598</v>
      </c>
      <c r="W36" s="191">
        <v>49.85385975655673</v>
      </c>
      <c r="X36" s="191">
        <v>36.87451340298594</v>
      </c>
      <c r="Y36" s="191">
        <v>35.133485959421776</v>
      </c>
      <c r="Z36" s="191">
        <v>29.225873995794135</v>
      </c>
      <c r="AA36" s="191">
        <v>54.191847456829386</v>
      </c>
      <c r="AB36" s="193">
        <v>39.85304828770143</v>
      </c>
      <c r="AC36" s="89"/>
    </row>
    <row r="37" spans="2:29" ht="12.75">
      <c r="B37" s="189">
        <v>1987</v>
      </c>
      <c r="C37" s="190">
        <v>45.5345655661621</v>
      </c>
      <c r="D37" s="190">
        <v>39.509211449857865</v>
      </c>
      <c r="E37" s="190">
        <v>30.87691226734691</v>
      </c>
      <c r="F37" s="190">
        <v>42.79846195825675</v>
      </c>
      <c r="G37" s="190">
        <v>39.640093395408</v>
      </c>
      <c r="H37" s="190">
        <v>38.090796062998685</v>
      </c>
      <c r="I37" s="190">
        <v>40.770087996679514</v>
      </c>
      <c r="J37" s="190">
        <v>29.480038505722693</v>
      </c>
      <c r="K37" s="190">
        <v>39.049070433362516</v>
      </c>
      <c r="L37" s="190">
        <v>42.65049265004206</v>
      </c>
      <c r="M37" s="190">
        <v>29.485537628500115</v>
      </c>
      <c r="N37" s="190">
        <v>45.97253526331459</v>
      </c>
      <c r="O37" s="190">
        <v>28.568115945826243</v>
      </c>
      <c r="P37" s="190">
        <v>48.21951597339043</v>
      </c>
      <c r="Q37" s="190">
        <v>46.75688794689974</v>
      </c>
      <c r="R37" s="190">
        <v>49.05471258417202</v>
      </c>
      <c r="S37" s="190">
        <v>45.45005374037662</v>
      </c>
      <c r="T37" s="190">
        <v>41.86311708480754</v>
      </c>
      <c r="U37" s="190">
        <v>38.65945855165758</v>
      </c>
      <c r="V37" s="190">
        <v>42.01781787220604</v>
      </c>
      <c r="W37" s="191">
        <v>55.15827189052343</v>
      </c>
      <c r="X37" s="191">
        <v>37.2483140457195</v>
      </c>
      <c r="Y37" s="191">
        <v>36.41958487164707</v>
      </c>
      <c r="Z37" s="191">
        <v>29.303509177818988</v>
      </c>
      <c r="AA37" s="191">
        <v>54.3101846763617</v>
      </c>
      <c r="AB37" s="193">
        <v>39.85233775779908</v>
      </c>
      <c r="AC37" s="89"/>
    </row>
    <row r="38" spans="2:29" ht="12.75">
      <c r="B38" s="189">
        <v>1988</v>
      </c>
      <c r="C38" s="190">
        <v>45.64202534170773</v>
      </c>
      <c r="D38" s="190">
        <v>39.42823880877542</v>
      </c>
      <c r="E38" s="190">
        <v>31.16545309519025</v>
      </c>
      <c r="F38" s="190">
        <v>40.19516623764758</v>
      </c>
      <c r="G38" s="190">
        <v>39.62960669809044</v>
      </c>
      <c r="H38" s="190">
        <v>38.33320063699963</v>
      </c>
      <c r="I38" s="190">
        <v>39.83984509189821</v>
      </c>
      <c r="J38" s="190">
        <v>29.318587327989672</v>
      </c>
      <c r="K38" s="190">
        <v>39.2370785738026</v>
      </c>
      <c r="L38" s="190">
        <v>42.797666399492</v>
      </c>
      <c r="M38" s="190">
        <v>28.663038839726227</v>
      </c>
      <c r="N38" s="190">
        <v>46.25740683918473</v>
      </c>
      <c r="O38" s="190">
        <v>24.852745512173527</v>
      </c>
      <c r="P38" s="190">
        <v>46.851994381553325</v>
      </c>
      <c r="Q38" s="190">
        <v>45.79302341504343</v>
      </c>
      <c r="R38" s="190">
        <v>48.47780694265424</v>
      </c>
      <c r="S38" s="190">
        <v>44.561804571911</v>
      </c>
      <c r="T38" s="190">
        <v>41.183584161861454</v>
      </c>
      <c r="U38" s="190">
        <v>36.030920702407805</v>
      </c>
      <c r="V38" s="190">
        <v>40.08828631544714</v>
      </c>
      <c r="W38" s="191">
        <v>53.18899811923455</v>
      </c>
      <c r="X38" s="191">
        <v>37.30344209041309</v>
      </c>
      <c r="Y38" s="191">
        <v>34.58993126447118</v>
      </c>
      <c r="Z38" s="191">
        <v>29.671248005224037</v>
      </c>
      <c r="AA38" s="191">
        <v>53.36772090545833</v>
      </c>
      <c r="AB38" s="193">
        <v>39.304921736436526</v>
      </c>
      <c r="AC38" s="89"/>
    </row>
    <row r="39" spans="2:29" ht="12.75">
      <c r="B39" s="189">
        <v>1989</v>
      </c>
      <c r="C39" s="190">
        <v>45.250131767167815</v>
      </c>
      <c r="D39" s="190">
        <v>39.644081341280234</v>
      </c>
      <c r="E39" s="190">
        <v>31.670592926268114</v>
      </c>
      <c r="F39" s="190">
        <v>38.21573300072903</v>
      </c>
      <c r="G39" s="190">
        <v>39.81491898287472</v>
      </c>
      <c r="H39" s="190">
        <v>38.83309138588882</v>
      </c>
      <c r="I39" s="190">
        <v>40.67790877820497</v>
      </c>
      <c r="J39" s="190">
        <v>31.749069287634004</v>
      </c>
      <c r="K39" s="190">
        <v>38.84755145959146</v>
      </c>
      <c r="L39" s="190">
        <v>42.96168024846824</v>
      </c>
      <c r="M39" s="190">
        <v>27.867853770878302</v>
      </c>
      <c r="N39" s="190">
        <v>47.01381624244702</v>
      </c>
      <c r="O39" s="190">
        <v>24.986275061379697</v>
      </c>
      <c r="P39" s="190">
        <v>44.92401575320984</v>
      </c>
      <c r="Q39" s="190">
        <v>44.88099614359887</v>
      </c>
      <c r="R39" s="190">
        <v>48.300309975894926</v>
      </c>
      <c r="S39" s="190">
        <v>44.1591974458479</v>
      </c>
      <c r="T39" s="190">
        <v>40.966949282004165</v>
      </c>
      <c r="U39" s="190">
        <v>34.3268643523172</v>
      </c>
      <c r="V39" s="190">
        <v>39.34539696975927</v>
      </c>
      <c r="W39" s="191">
        <v>46.642747673301905</v>
      </c>
      <c r="X39" s="191">
        <v>36.81798724860203</v>
      </c>
      <c r="Y39" s="191">
        <v>30.009690667025072</v>
      </c>
      <c r="Z39" s="191">
        <v>29.94446208688302</v>
      </c>
      <c r="AA39" s="191">
        <v>52.89721029234677</v>
      </c>
      <c r="AB39" s="193">
        <v>38.76691136760617</v>
      </c>
      <c r="AC39" s="89"/>
    </row>
    <row r="40" spans="2:29" ht="12.75">
      <c r="B40" s="189">
        <v>1990</v>
      </c>
      <c r="C40" s="190">
        <v>44.20459545362232</v>
      </c>
      <c r="D40" s="190">
        <v>39.677815442845684</v>
      </c>
      <c r="E40" s="190">
        <v>32.44964411239669</v>
      </c>
      <c r="F40" s="190">
        <v>39.3846723616719</v>
      </c>
      <c r="G40" s="190">
        <v>39.69367684794191</v>
      </c>
      <c r="H40" s="190">
        <v>39.203037546620614</v>
      </c>
      <c r="I40" s="190">
        <v>40.45038728828051</v>
      </c>
      <c r="J40" s="190">
        <v>32.868687911522805</v>
      </c>
      <c r="K40" s="190">
        <v>38.693185842646024</v>
      </c>
      <c r="L40" s="190">
        <v>42.57387955706942</v>
      </c>
      <c r="M40" s="190">
        <v>27.599082957673698</v>
      </c>
      <c r="N40" s="190">
        <v>47.12584975400259</v>
      </c>
      <c r="O40" s="190">
        <v>30.6064987353119</v>
      </c>
      <c r="P40" s="190">
        <v>43.32606028457583</v>
      </c>
      <c r="Q40" s="190">
        <v>43.93084648593804</v>
      </c>
      <c r="R40" s="190">
        <v>49.94613818250322</v>
      </c>
      <c r="S40" s="190">
        <v>44.598726841271265</v>
      </c>
      <c r="T40" s="190">
        <v>41.05724702799715</v>
      </c>
      <c r="U40" s="190">
        <v>34.81478446527561</v>
      </c>
      <c r="V40" s="190">
        <v>38.1707224908197</v>
      </c>
      <c r="W40" s="191">
        <v>47.75969593401001</v>
      </c>
      <c r="X40" s="191">
        <v>36.51814293963042</v>
      </c>
      <c r="Y40" s="191">
        <v>32.52214626385975</v>
      </c>
      <c r="Z40" s="191">
        <v>30.127578174979128</v>
      </c>
      <c r="AA40" s="191">
        <v>53.870505893305236</v>
      </c>
      <c r="AB40" s="193">
        <v>38.876743543912205</v>
      </c>
      <c r="AC40" s="89"/>
    </row>
    <row r="41" spans="2:29" ht="12.75">
      <c r="B41" s="189">
        <v>1991</v>
      </c>
      <c r="C41" s="190">
        <v>43.60099154385888</v>
      </c>
      <c r="D41" s="190">
        <v>39.57292495782377</v>
      </c>
      <c r="E41" s="190">
        <v>33.429638664975904</v>
      </c>
      <c r="F41" s="190">
        <v>45.4321733051426</v>
      </c>
      <c r="G41" s="190">
        <v>39.47159407609922</v>
      </c>
      <c r="H41" s="190">
        <v>39.86224113054575</v>
      </c>
      <c r="I41" s="190">
        <v>38.67096013261931</v>
      </c>
      <c r="J41" s="190">
        <v>35.25973507075178</v>
      </c>
      <c r="K41" s="190">
        <v>40.129799035038474</v>
      </c>
      <c r="L41" s="190">
        <v>42.37461126622011</v>
      </c>
      <c r="M41" s="190">
        <v>28.03720636403892</v>
      </c>
      <c r="N41" s="190">
        <v>46.55063587611444</v>
      </c>
      <c r="O41" s="190">
        <v>36.60978451439512</v>
      </c>
      <c r="P41" s="190">
        <v>42.74095309028568</v>
      </c>
      <c r="Q41" s="190">
        <v>43.30773023224653</v>
      </c>
      <c r="R41" s="190">
        <v>51.61768039457737</v>
      </c>
      <c r="S41" s="190">
        <v>45.97701912236792</v>
      </c>
      <c r="T41" s="190">
        <v>41.28814500427817</v>
      </c>
      <c r="U41" s="190">
        <v>35.3863803740669</v>
      </c>
      <c r="V41" s="190">
        <v>39.003130530666056</v>
      </c>
      <c r="W41" s="191">
        <v>50.951277260719884</v>
      </c>
      <c r="X41" s="191">
        <v>36.383609031703664</v>
      </c>
      <c r="Y41" s="191">
        <v>43.634354942728706</v>
      </c>
      <c r="Z41" s="191">
        <v>30.705124739288586</v>
      </c>
      <c r="AA41" s="191">
        <v>52.588544945022974</v>
      </c>
      <c r="AB41" s="193">
        <v>39.59525885830702</v>
      </c>
      <c r="AC41" s="89"/>
    </row>
    <row r="42" spans="2:29" ht="12.75">
      <c r="B42" s="189">
        <v>1992</v>
      </c>
      <c r="C42" s="190">
        <v>45.05852827735789</v>
      </c>
      <c r="D42" s="190">
        <v>39.78665940869973</v>
      </c>
      <c r="E42" s="190">
        <v>34.94202031848319</v>
      </c>
      <c r="F42" s="190">
        <v>47.442416043665894</v>
      </c>
      <c r="G42" s="190">
        <v>40.25698191319694</v>
      </c>
      <c r="H42" s="190">
        <v>41.248388528944474</v>
      </c>
      <c r="I42" s="190">
        <v>38.51645393232905</v>
      </c>
      <c r="J42" s="190">
        <v>35.86619818998556</v>
      </c>
      <c r="K42" s="190">
        <v>42.853091913523194</v>
      </c>
      <c r="L42" s="190">
        <v>43.05166377425641</v>
      </c>
      <c r="M42" s="190">
        <v>28.551187852076687</v>
      </c>
      <c r="N42" s="190">
        <v>46.9639975449762</v>
      </c>
      <c r="O42" s="190">
        <v>37.83705520704211</v>
      </c>
      <c r="P42" s="190">
        <v>42.48545022808071</v>
      </c>
      <c r="Q42" s="190">
        <v>43.1379311703771</v>
      </c>
      <c r="R42" s="190">
        <v>52.609270249415154</v>
      </c>
      <c r="S42" s="190">
        <v>48.11489373709688</v>
      </c>
      <c r="T42" s="190">
        <v>42.218395899695025</v>
      </c>
      <c r="U42" s="190">
        <v>34.73167255834017</v>
      </c>
      <c r="V42" s="190">
        <v>40.232220309705845</v>
      </c>
      <c r="W42" s="191">
        <v>50.33748525113576</v>
      </c>
      <c r="X42" s="191">
        <v>35.39146018332423</v>
      </c>
      <c r="Y42" s="191">
        <v>51.71955554821089</v>
      </c>
      <c r="Z42" s="191">
        <v>31.095938949041</v>
      </c>
      <c r="AA42" s="191">
        <v>54.10700121440282</v>
      </c>
      <c r="AB42" s="193">
        <v>40.5360452591321</v>
      </c>
      <c r="AC42" s="89"/>
    </row>
    <row r="43" spans="2:29" ht="12.75">
      <c r="B43" s="189">
        <v>1993</v>
      </c>
      <c r="C43" s="190">
        <v>46.130242192731245</v>
      </c>
      <c r="D43" s="190">
        <v>39.55395733849443</v>
      </c>
      <c r="E43" s="190">
        <v>35.12011999969458</v>
      </c>
      <c r="F43" s="190">
        <v>47.3826314980397</v>
      </c>
      <c r="G43" s="190">
        <v>41.294711819184066</v>
      </c>
      <c r="H43" s="190">
        <v>41.7181931637372</v>
      </c>
      <c r="I43" s="190">
        <v>38.64218623092936</v>
      </c>
      <c r="J43" s="190">
        <v>37.328640429895096</v>
      </c>
      <c r="K43" s="190">
        <v>43.7775090379643</v>
      </c>
      <c r="L43" s="190">
        <v>44.12226777700076</v>
      </c>
      <c r="M43" s="190">
        <v>28.840587343658246</v>
      </c>
      <c r="N43" s="190">
        <v>47.92824387782728</v>
      </c>
      <c r="O43" s="190">
        <v>36.03174978186524</v>
      </c>
      <c r="P43" s="190">
        <v>42.28387991372004</v>
      </c>
      <c r="Q43" s="190">
        <v>42.91379980974202</v>
      </c>
      <c r="R43" s="190">
        <v>52.23909661804394</v>
      </c>
      <c r="S43" s="190">
        <v>49.01247225758656</v>
      </c>
      <c r="T43" s="190">
        <v>43.113132548864726</v>
      </c>
      <c r="U43" s="190">
        <v>34.076578567230946</v>
      </c>
      <c r="V43" s="190">
        <v>40.630897319091886</v>
      </c>
      <c r="W43" s="191">
        <v>49.28208607878114</v>
      </c>
      <c r="X43" s="191">
        <v>35.64159642974479</v>
      </c>
      <c r="Y43" s="191">
        <v>51.95311996928357</v>
      </c>
      <c r="Z43" s="191">
        <v>30.481214525825457</v>
      </c>
      <c r="AA43" s="191">
        <v>54.82236879908124</v>
      </c>
      <c r="AB43" s="193">
        <v>40.665022804645716</v>
      </c>
      <c r="AC43" s="89"/>
    </row>
    <row r="44" spans="2:29" ht="12.75">
      <c r="B44" s="189">
        <v>1994</v>
      </c>
      <c r="C44" s="190">
        <v>45.23067270098226</v>
      </c>
      <c r="D44" s="190">
        <v>38.934794197296384</v>
      </c>
      <c r="E44" s="190">
        <v>33.95907471165286</v>
      </c>
      <c r="F44" s="190">
        <v>45.77319802667713</v>
      </c>
      <c r="G44" s="190">
        <v>41.084121570972755</v>
      </c>
      <c r="H44" s="190">
        <v>41.52772970517726</v>
      </c>
      <c r="I44" s="190">
        <v>38.142385055747596</v>
      </c>
      <c r="J44" s="190">
        <v>40.295976884154335</v>
      </c>
      <c r="K44" s="190">
        <v>43.38364367508768</v>
      </c>
      <c r="L44" s="190">
        <v>44.28599719491714</v>
      </c>
      <c r="M44" s="190">
        <v>30.311245589187063</v>
      </c>
      <c r="N44" s="190">
        <v>47.29367758136045</v>
      </c>
      <c r="O44" s="190">
        <v>34.966532211585026</v>
      </c>
      <c r="P44" s="190">
        <v>41.836087008219714</v>
      </c>
      <c r="Q44" s="190">
        <v>42.697652645250145</v>
      </c>
      <c r="R44" s="190">
        <v>50.34462826182583</v>
      </c>
      <c r="S44" s="190">
        <v>48.370219246909706</v>
      </c>
      <c r="T44" s="190">
        <v>43.58751301905067</v>
      </c>
      <c r="U44" s="190">
        <v>32.98699685794626</v>
      </c>
      <c r="V44" s="190">
        <v>40.271886136787884</v>
      </c>
      <c r="W44" s="191">
        <v>50.34434111370583</v>
      </c>
      <c r="X44" s="191">
        <v>36.1464184045513</v>
      </c>
      <c r="Y44" s="191">
        <v>48.72722353372558</v>
      </c>
      <c r="Z44" s="191">
        <v>30.21079682494579</v>
      </c>
      <c r="AA44" s="191">
        <v>56.370535120867295</v>
      </c>
      <c r="AB44" s="193">
        <v>40.54320523678585</v>
      </c>
      <c r="AC44" s="89"/>
    </row>
    <row r="45" spans="2:29" ht="12.75">
      <c r="B45" s="189">
        <v>1995</v>
      </c>
      <c r="C45" s="190">
        <v>43.281160394669776</v>
      </c>
      <c r="D45" s="190">
        <v>38.335820904009495</v>
      </c>
      <c r="E45" s="190">
        <v>32.62987353425736</v>
      </c>
      <c r="F45" s="190">
        <v>43.505085404363506</v>
      </c>
      <c r="G45" s="190">
        <v>40.50513581098018</v>
      </c>
      <c r="H45" s="190">
        <v>41.410443340168484</v>
      </c>
      <c r="I45" s="190">
        <v>37.1986010492206</v>
      </c>
      <c r="J45" s="190">
        <v>42.484885089160066</v>
      </c>
      <c r="K45" s="190">
        <v>41.623403880003906</v>
      </c>
      <c r="L45" s="190">
        <v>44.361626103363776</v>
      </c>
      <c r="M45" s="190">
        <v>32.46264109597929</v>
      </c>
      <c r="N45" s="190">
        <v>45.96518197172832</v>
      </c>
      <c r="O45" s="190">
        <v>35.26500262014979</v>
      </c>
      <c r="P45" s="190">
        <v>41.3064940177645</v>
      </c>
      <c r="Q45" s="190">
        <v>42.00099028462061</v>
      </c>
      <c r="R45" s="190">
        <v>49.39442194360725</v>
      </c>
      <c r="S45" s="190">
        <v>47.74234888640776</v>
      </c>
      <c r="T45" s="190">
        <v>43.20744836935309</v>
      </c>
      <c r="U45" s="190">
        <v>32.475719288153456</v>
      </c>
      <c r="V45" s="190">
        <v>39.537214516160724</v>
      </c>
      <c r="W45" s="191">
        <v>52.0866155463353</v>
      </c>
      <c r="X45" s="191">
        <v>35.92321890804492</v>
      </c>
      <c r="Y45" s="191">
        <v>41.843910492750055</v>
      </c>
      <c r="Z45" s="191">
        <v>30.466095238758566</v>
      </c>
      <c r="AA45" s="191">
        <v>50.798099156344875</v>
      </c>
      <c r="AB45" s="193">
        <v>39.664486594166675</v>
      </c>
      <c r="AC45" s="89"/>
    </row>
    <row r="46" spans="2:29" ht="12.75">
      <c r="B46" s="189">
        <v>1996</v>
      </c>
      <c r="C46" s="190">
        <v>41.65868395689918</v>
      </c>
      <c r="D46" s="190">
        <v>37.357213518195515</v>
      </c>
      <c r="E46" s="190">
        <v>32.80397149489339</v>
      </c>
      <c r="F46" s="190">
        <v>43.62406217179421</v>
      </c>
      <c r="G46" s="190">
        <v>40.46682751003045</v>
      </c>
      <c r="H46" s="190">
        <v>40.74362600754286</v>
      </c>
      <c r="I46" s="190">
        <v>37.28529845483758</v>
      </c>
      <c r="J46" s="190">
        <v>42.99382864152359</v>
      </c>
      <c r="K46" s="190">
        <v>40.05538586537825</v>
      </c>
      <c r="L46" s="190">
        <v>44.62855963032685</v>
      </c>
      <c r="M46" s="190">
        <v>33.6191323988105</v>
      </c>
      <c r="N46" s="190">
        <v>48.42670475498655</v>
      </c>
      <c r="O46" s="190">
        <v>33.827150721289804</v>
      </c>
      <c r="P46" s="190">
        <v>40.681645990675904</v>
      </c>
      <c r="Q46" s="190">
        <v>41.99071364910368</v>
      </c>
      <c r="R46" s="190">
        <v>51.41756282881028</v>
      </c>
      <c r="S46" s="190">
        <v>47.85862295406013</v>
      </c>
      <c r="T46" s="190">
        <v>42.92419282122605</v>
      </c>
      <c r="U46" s="190">
        <v>34.28309038583478</v>
      </c>
      <c r="V46" s="190">
        <v>39.26897069387527</v>
      </c>
      <c r="W46" s="191">
        <v>51.97525442370352</v>
      </c>
      <c r="X46" s="191">
        <v>35.59994261918775</v>
      </c>
      <c r="Y46" s="191">
        <v>38.71411168539729</v>
      </c>
      <c r="Z46" s="191">
        <v>30.100831194831812</v>
      </c>
      <c r="AA46" s="191">
        <v>47.85048674028995</v>
      </c>
      <c r="AB46" s="193">
        <v>39.130172345471166</v>
      </c>
      <c r="AC46" s="89"/>
    </row>
    <row r="47" spans="2:29" ht="12.75">
      <c r="B47" s="189">
        <v>1997</v>
      </c>
      <c r="C47" s="190">
        <v>41.59020885010621</v>
      </c>
      <c r="D47" s="190">
        <v>36.686384682286224</v>
      </c>
      <c r="E47" s="190">
        <v>35.14384549146261</v>
      </c>
      <c r="F47" s="190">
        <v>46.19146313803252</v>
      </c>
      <c r="G47" s="190">
        <v>40.15544694568193</v>
      </c>
      <c r="H47" s="190">
        <v>40.759835743758074</v>
      </c>
      <c r="I47" s="190">
        <v>37.133111660408694</v>
      </c>
      <c r="J47" s="190">
        <v>42.361333601668484</v>
      </c>
      <c r="K47" s="190">
        <v>39.50193095867353</v>
      </c>
      <c r="L47" s="190">
        <v>43.81053190290773</v>
      </c>
      <c r="M47" s="190">
        <v>34.393826073918476</v>
      </c>
      <c r="N47" s="190">
        <v>50.98724730928134</v>
      </c>
      <c r="O47" s="190">
        <v>32.912798178490156</v>
      </c>
      <c r="P47" s="190">
        <v>39.916699753556614</v>
      </c>
      <c r="Q47" s="190">
        <v>40.751755534231854</v>
      </c>
      <c r="R47" s="190">
        <v>53.39616103497193</v>
      </c>
      <c r="S47" s="190">
        <v>48.56554871357093</v>
      </c>
      <c r="T47" s="190">
        <v>42.89551721465973</v>
      </c>
      <c r="U47" s="190">
        <v>35.791310492996224</v>
      </c>
      <c r="V47" s="190">
        <v>40.253543778576955</v>
      </c>
      <c r="W47" s="191">
        <v>51.93574457862675</v>
      </c>
      <c r="X47" s="191">
        <v>34.02764298155833</v>
      </c>
      <c r="Y47" s="191">
        <v>38.97460607419651</v>
      </c>
      <c r="Z47" s="191">
        <v>29.30207239467414</v>
      </c>
      <c r="AA47" s="191">
        <v>44.31954158846648</v>
      </c>
      <c r="AB47" s="193">
        <v>38.66175285941399</v>
      </c>
      <c r="AC47" s="89"/>
    </row>
    <row r="48" spans="2:29" ht="12.75">
      <c r="B48" s="189">
        <v>1998</v>
      </c>
      <c r="C48" s="190">
        <v>42.460747837546684</v>
      </c>
      <c r="D48" s="190">
        <v>38.26661156135899</v>
      </c>
      <c r="E48" s="190">
        <v>36.67837366822788</v>
      </c>
      <c r="F48" s="190">
        <v>46.81873736811019</v>
      </c>
      <c r="G48" s="190">
        <v>39.81455061671282</v>
      </c>
      <c r="H48" s="190">
        <v>41.825155358322995</v>
      </c>
      <c r="I48" s="190">
        <v>36.74193245909397</v>
      </c>
      <c r="J48" s="190">
        <v>41.55595939179547</v>
      </c>
      <c r="K48" s="190">
        <v>38.52902647870719</v>
      </c>
      <c r="L48" s="190">
        <v>42.89663077667585</v>
      </c>
      <c r="M48" s="190">
        <v>30.15653689735188</v>
      </c>
      <c r="N48" s="190">
        <v>47.48332546401823</v>
      </c>
      <c r="O48" s="190">
        <v>33.35052139802087</v>
      </c>
      <c r="P48" s="190">
        <v>38.52567608438469</v>
      </c>
      <c r="Q48" s="190">
        <v>39.55765604955698</v>
      </c>
      <c r="R48" s="190">
        <v>54.020144675516256</v>
      </c>
      <c r="S48" s="190">
        <v>48.464195787415</v>
      </c>
      <c r="T48" s="190">
        <v>42.41365894782831</v>
      </c>
      <c r="U48" s="190">
        <v>35.63307418619653</v>
      </c>
      <c r="V48" s="190">
        <v>41.57006722052005</v>
      </c>
      <c r="W48" s="191">
        <v>40.73086797373245</v>
      </c>
      <c r="X48" s="191">
        <v>32.939162704703364</v>
      </c>
      <c r="Y48" s="191">
        <v>38.878238332951334</v>
      </c>
      <c r="Z48" s="191">
        <v>29.08074831224744</v>
      </c>
      <c r="AA48" s="191">
        <v>43.81584713865331</v>
      </c>
      <c r="AB48" s="193">
        <v>38.06641532889192</v>
      </c>
      <c r="AC48" s="89"/>
    </row>
    <row r="49" spans="2:29" ht="12.75">
      <c r="B49" s="189">
        <v>1999</v>
      </c>
      <c r="C49" s="190">
        <v>43.126613012978005</v>
      </c>
      <c r="D49" s="190">
        <v>41.40273861226235</v>
      </c>
      <c r="E49" s="190">
        <v>36.020027760426196</v>
      </c>
      <c r="F49" s="190">
        <v>46.467730566037204</v>
      </c>
      <c r="G49" s="190">
        <v>40.47464774999424</v>
      </c>
      <c r="H49" s="190">
        <v>43.150476378344784</v>
      </c>
      <c r="I49" s="190">
        <v>36.521226596689196</v>
      </c>
      <c r="J49" s="190">
        <v>39.83199835889687</v>
      </c>
      <c r="K49" s="190">
        <v>37.68493537444971</v>
      </c>
      <c r="L49" s="190">
        <v>42.68217185700804</v>
      </c>
      <c r="M49" s="190">
        <v>23.931142943396157</v>
      </c>
      <c r="N49" s="190">
        <v>44.22768444011356</v>
      </c>
      <c r="O49" s="190">
        <v>37.588792220187976</v>
      </c>
      <c r="P49" s="190">
        <v>37.76207118281857</v>
      </c>
      <c r="Q49" s="190">
        <v>39.37012341767733</v>
      </c>
      <c r="R49" s="190">
        <v>54.742942165098206</v>
      </c>
      <c r="S49" s="190">
        <v>48.26593123281016</v>
      </c>
      <c r="T49" s="190">
        <v>42.18808838886085</v>
      </c>
      <c r="U49" s="190">
        <v>35.295094147835165</v>
      </c>
      <c r="V49" s="190">
        <v>41.77855636503087</v>
      </c>
      <c r="W49" s="191">
        <v>44.08501393669526</v>
      </c>
      <c r="X49" s="191">
        <v>33.047385527846096</v>
      </c>
      <c r="Y49" s="191">
        <v>37.877365502771084</v>
      </c>
      <c r="Z49" s="191">
        <v>29.297129562778252</v>
      </c>
      <c r="AA49" s="191">
        <v>41.37762378376551</v>
      </c>
      <c r="AB49" s="193">
        <v>38.12424893354715</v>
      </c>
      <c r="AC49" s="89"/>
    </row>
    <row r="50" spans="2:29" ht="12.75">
      <c r="B50" s="189">
        <v>2000</v>
      </c>
      <c r="C50" s="190">
        <v>43.62782899577067</v>
      </c>
      <c r="D50" s="190">
        <v>42.996786932356805</v>
      </c>
      <c r="E50" s="190">
        <v>35.87410553051419</v>
      </c>
      <c r="F50" s="190">
        <v>44.84623553685171</v>
      </c>
      <c r="G50" s="190">
        <v>40.9373332867695</v>
      </c>
      <c r="H50" s="190">
        <v>43.39243072986338</v>
      </c>
      <c r="I50" s="190">
        <v>34.97580281093992</v>
      </c>
      <c r="J50" s="190">
        <v>40.40336824429895</v>
      </c>
      <c r="K50" s="190">
        <v>37.80115992145986</v>
      </c>
      <c r="L50" s="190">
        <v>43.16729812828989</v>
      </c>
      <c r="M50" s="190">
        <v>22.64444545129769</v>
      </c>
      <c r="N50" s="190">
        <v>45.095892025640495</v>
      </c>
      <c r="O50" s="190">
        <v>41.03965179070545</v>
      </c>
      <c r="P50" s="190">
        <v>38.07355428937383</v>
      </c>
      <c r="Q50" s="190">
        <v>39.82860376921173</v>
      </c>
      <c r="R50" s="190">
        <v>55.502649815220536</v>
      </c>
      <c r="S50" s="190">
        <v>49.040135125226186</v>
      </c>
      <c r="T50" s="190">
        <v>42.34431664127039</v>
      </c>
      <c r="U50" s="190">
        <v>34.74966012190176</v>
      </c>
      <c r="V50" s="190">
        <v>39.69074601201463</v>
      </c>
      <c r="W50" s="191">
        <v>43.153980660091726</v>
      </c>
      <c r="X50" s="191">
        <v>33.535819750357135</v>
      </c>
      <c r="Y50" s="191">
        <v>38.249767835015845</v>
      </c>
      <c r="Z50" s="191">
        <v>29.108691753592094</v>
      </c>
      <c r="AA50" s="191">
        <v>42.54273230284996</v>
      </c>
      <c r="AB50" s="193">
        <v>38.00334900335078</v>
      </c>
      <c r="AC50" s="89"/>
    </row>
    <row r="51" spans="2:29" ht="12.75">
      <c r="B51" s="189">
        <v>2001</v>
      </c>
      <c r="C51" s="190">
        <v>43.62299871448764</v>
      </c>
      <c r="D51" s="190">
        <v>42.778237300393</v>
      </c>
      <c r="E51" s="190">
        <v>36.63027006312652</v>
      </c>
      <c r="F51" s="190">
        <v>43.03697349262087</v>
      </c>
      <c r="G51" s="190">
        <v>40.95606208603621</v>
      </c>
      <c r="H51" s="190">
        <v>43.43900542907318</v>
      </c>
      <c r="I51" s="190">
        <v>33.64372266199123</v>
      </c>
      <c r="J51" s="190">
        <v>38.956870433997985</v>
      </c>
      <c r="K51" s="190">
        <v>38.179950709231306</v>
      </c>
      <c r="L51" s="190">
        <v>43.504560471701566</v>
      </c>
      <c r="M51" s="190">
        <v>23.913348415486485</v>
      </c>
      <c r="N51" s="190">
        <v>46.99099578917714</v>
      </c>
      <c r="O51" s="190">
        <v>41.43788240436824</v>
      </c>
      <c r="P51" s="190">
        <v>38.49030099504821</v>
      </c>
      <c r="Q51" s="190">
        <v>39.87646620629344</v>
      </c>
      <c r="R51" s="190">
        <v>55.45259266699963</v>
      </c>
      <c r="S51" s="190">
        <v>49.63471273167617</v>
      </c>
      <c r="T51" s="190">
        <v>41.959876653526585</v>
      </c>
      <c r="U51" s="190">
        <v>35.676820396406114</v>
      </c>
      <c r="V51" s="190">
        <v>43.13355450138007</v>
      </c>
      <c r="W51" s="191">
        <v>42.29385161278783</v>
      </c>
      <c r="X51" s="191">
        <v>33.22800150646874</v>
      </c>
      <c r="Y51" s="191">
        <v>39.54224810885785</v>
      </c>
      <c r="Z51" s="191">
        <v>29.476836921325965</v>
      </c>
      <c r="AA51" s="191">
        <v>49.00608251015139</v>
      </c>
      <c r="AB51" s="193">
        <v>39.206814551853746</v>
      </c>
      <c r="AC51" s="89"/>
    </row>
    <row r="52" spans="2:29" s="187" customFormat="1" ht="12.75">
      <c r="B52" s="189">
        <v>2002</v>
      </c>
      <c r="C52" s="190">
        <v>43.31920091324222</v>
      </c>
      <c r="D52" s="190">
        <v>42.32509766604914</v>
      </c>
      <c r="E52" s="190">
        <v>36.715665650840684</v>
      </c>
      <c r="F52" s="190">
        <v>40.386529339940616</v>
      </c>
      <c r="G52" s="190">
        <v>41.250066577944786</v>
      </c>
      <c r="H52" s="190">
        <v>43.04303967636666</v>
      </c>
      <c r="I52" s="190">
        <v>34.94513288477656</v>
      </c>
      <c r="J52" s="190">
        <v>37.89114033199346</v>
      </c>
      <c r="K52" s="190">
        <v>39.19980620138041</v>
      </c>
      <c r="L52" s="190">
        <v>43.3084357283206</v>
      </c>
      <c r="M52" s="190">
        <v>23.06334837226885</v>
      </c>
      <c r="N52" s="190">
        <v>47.80767793948747</v>
      </c>
      <c r="O52" s="190">
        <v>41.76773183591636</v>
      </c>
      <c r="P52" s="190">
        <v>38.53560884761082</v>
      </c>
      <c r="Q52" s="190">
        <v>39.32634462176046</v>
      </c>
      <c r="R52" s="190">
        <v>54.214357514249855</v>
      </c>
      <c r="S52" s="190">
        <v>50.56249981876415</v>
      </c>
      <c r="T52" s="190">
        <v>42.08782507139804</v>
      </c>
      <c r="U52" s="190">
        <v>37.182002213077986</v>
      </c>
      <c r="V52" s="190">
        <v>44.06263737641354</v>
      </c>
      <c r="W52" s="191">
        <v>43.14059314498663</v>
      </c>
      <c r="X52" s="191">
        <v>33.22324106775094</v>
      </c>
      <c r="Y52" s="191">
        <v>39.18907843810574</v>
      </c>
      <c r="Z52" s="191">
        <v>30.25875938301315</v>
      </c>
      <c r="AA52" s="191">
        <v>50.63635529734511</v>
      </c>
      <c r="AB52" s="193">
        <v>39.72130510791534</v>
      </c>
      <c r="AC52" s="186"/>
    </row>
    <row r="53" spans="2:29" s="187" customFormat="1" ht="12.75">
      <c r="B53" s="189">
        <v>2003</v>
      </c>
      <c r="C53" s="190">
        <v>42.736816801246285</v>
      </c>
      <c r="D53" s="190">
        <v>42.84345243277409</v>
      </c>
      <c r="E53" s="190">
        <v>36.70675007359771</v>
      </c>
      <c r="F53" s="190">
        <v>39.41910068473681</v>
      </c>
      <c r="G53" s="190">
        <v>41.99031920160134</v>
      </c>
      <c r="H53" s="190">
        <v>43.162386706872</v>
      </c>
      <c r="I53" s="190">
        <v>35.82986329792418</v>
      </c>
      <c r="J53" s="190">
        <v>38.13698192896618</v>
      </c>
      <c r="K53" s="190">
        <v>40.437630064292954</v>
      </c>
      <c r="L53" s="190">
        <v>42.08234768720889</v>
      </c>
      <c r="M53" s="190">
        <v>22.027610242441348</v>
      </c>
      <c r="N53" s="190">
        <v>48.14658492286606</v>
      </c>
      <c r="O53" s="190">
        <v>41.14653253243194</v>
      </c>
      <c r="P53" s="190">
        <v>38.934979572490775</v>
      </c>
      <c r="Q53" s="190">
        <v>39.06966348382725</v>
      </c>
      <c r="R53" s="190">
        <v>54.43466355624506</v>
      </c>
      <c r="S53" s="190">
        <v>50.96619859070078</v>
      </c>
      <c r="T53" s="190">
        <v>42.815684238622445</v>
      </c>
      <c r="U53" s="190">
        <v>37.28366085205567</v>
      </c>
      <c r="V53" s="190">
        <v>44.633303463826905</v>
      </c>
      <c r="W53" s="191">
        <v>41.098389351026796</v>
      </c>
      <c r="X53" s="191">
        <v>34.453743964376585</v>
      </c>
      <c r="Y53" s="191">
        <v>37.427271846238334</v>
      </c>
      <c r="Z53" s="191">
        <v>30.515023005316095</v>
      </c>
      <c r="AA53" s="191">
        <v>57.34410078758007</v>
      </c>
      <c r="AB53" s="193">
        <v>40.41682003214312</v>
      </c>
      <c r="AC53" s="186"/>
    </row>
    <row r="54" spans="2:29" ht="12.75">
      <c r="B54" s="189">
        <v>2004</v>
      </c>
      <c r="C54" s="190">
        <v>43.272400590256744</v>
      </c>
      <c r="D54" s="190">
        <v>43.39992835654435</v>
      </c>
      <c r="E54" s="190">
        <v>36.91041049160413</v>
      </c>
      <c r="F54" s="190">
        <v>41.38951939573411</v>
      </c>
      <c r="G54" s="190">
        <v>42.73339537739902</v>
      </c>
      <c r="H54" s="190">
        <v>44.50679495795666</v>
      </c>
      <c r="I54" s="190">
        <v>35.39240057526218</v>
      </c>
      <c r="J54" s="190">
        <v>40.79076194432543</v>
      </c>
      <c r="K54" s="190">
        <v>40.13151245835063</v>
      </c>
      <c r="L54" s="190">
        <v>42.48538749433271</v>
      </c>
      <c r="M54" s="190">
        <v>23.041676716750317</v>
      </c>
      <c r="N54" s="190">
        <v>49.414078010748725</v>
      </c>
      <c r="O54" s="190">
        <v>39.458725497666904</v>
      </c>
      <c r="P54" s="190">
        <v>39.780699516107845</v>
      </c>
      <c r="Q54" s="190">
        <v>39.62525783377935</v>
      </c>
      <c r="R54" s="190">
        <v>54.395877454042044</v>
      </c>
      <c r="S54" s="190">
        <v>50.819814802710304</v>
      </c>
      <c r="T54" s="190">
        <v>42.85718291011157</v>
      </c>
      <c r="U54" s="190">
        <v>37.18646971374513</v>
      </c>
      <c r="V54" s="190">
        <v>44.34015366428518</v>
      </c>
      <c r="W54" s="191">
        <v>41.56735467565282</v>
      </c>
      <c r="X54" s="191">
        <v>35.76381321181654</v>
      </c>
      <c r="Y54" s="191">
        <v>36.49979107168358</v>
      </c>
      <c r="Z54" s="191">
        <v>29.524787155199046</v>
      </c>
      <c r="AA54" s="191">
        <v>61.33553956018858</v>
      </c>
      <c r="AB54" s="193">
        <v>40.71755675816802</v>
      </c>
      <c r="AC54" s="89"/>
    </row>
    <row r="55" spans="2:29" ht="12.75">
      <c r="B55" s="189">
        <v>2005</v>
      </c>
      <c r="C55" s="190">
        <v>43.755397346127864</v>
      </c>
      <c r="D55" s="190">
        <v>44.24454595463827</v>
      </c>
      <c r="E55" s="190">
        <v>36.463722816172364</v>
      </c>
      <c r="F55" s="190">
        <v>43.939253774942216</v>
      </c>
      <c r="G55" s="190">
        <v>43.078644342293664</v>
      </c>
      <c r="H55" s="190">
        <v>46.49040470111469</v>
      </c>
      <c r="I55" s="190">
        <v>35.57642150281838</v>
      </c>
      <c r="J55" s="190">
        <v>40.28709481447396</v>
      </c>
      <c r="K55" s="190">
        <v>40.07279065190261</v>
      </c>
      <c r="L55" s="190">
        <v>42.74492575506008</v>
      </c>
      <c r="M55" s="190">
        <v>24.83301894563976</v>
      </c>
      <c r="N55" s="190">
        <v>50.64000951191714</v>
      </c>
      <c r="O55" s="190">
        <v>38.730601251191416</v>
      </c>
      <c r="P55" s="190">
        <v>40.273333906161355</v>
      </c>
      <c r="Q55" s="190">
        <v>40.525435692705116</v>
      </c>
      <c r="R55" s="190">
        <v>51.252554782293785</v>
      </c>
      <c r="S55" s="190">
        <v>50.57907598892213</v>
      </c>
      <c r="T55" s="190">
        <v>43.03990150911339</v>
      </c>
      <c r="U55" s="190">
        <v>36.537606788032356</v>
      </c>
      <c r="V55" s="190">
        <v>43.613079114813004</v>
      </c>
      <c r="W55" s="191">
        <v>42.05968346824331</v>
      </c>
      <c r="X55" s="191">
        <v>35.88387618193989</v>
      </c>
      <c r="Y55" s="191">
        <v>36.265375837097864</v>
      </c>
      <c r="Z55" s="191">
        <v>28.776675626353207</v>
      </c>
      <c r="AA55" s="191">
        <v>56.686832898174416</v>
      </c>
      <c r="AB55" s="193">
        <v>40.20049359118401</v>
      </c>
      <c r="AC55" s="89"/>
    </row>
    <row r="56" spans="2:29" ht="13.5" thickBot="1"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2"/>
    </row>
    <row r="57" ht="13.5" thickTop="1"/>
    <row r="58" spans="2:29" ht="15.75">
      <c r="B58" s="194" t="s">
        <v>206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174"/>
      <c r="W58" s="64"/>
      <c r="X58" s="64"/>
      <c r="Y58" s="64"/>
      <c r="Z58" s="65"/>
      <c r="AA58" s="64"/>
      <c r="AB58" s="64"/>
      <c r="AC58" s="94"/>
    </row>
    <row r="59" spans="2:29" ht="12.75">
      <c r="B59" s="8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88"/>
    </row>
    <row r="60" spans="2:29" ht="12.75">
      <c r="B60" s="87"/>
      <c r="C60" s="166" t="s">
        <v>139</v>
      </c>
      <c r="D60" s="166" t="s">
        <v>136</v>
      </c>
      <c r="E60" s="166" t="s">
        <v>143</v>
      </c>
      <c r="F60" s="166" t="s">
        <v>132</v>
      </c>
      <c r="G60" s="166" t="s">
        <v>133</v>
      </c>
      <c r="H60" s="166" t="s">
        <v>134</v>
      </c>
      <c r="I60" s="166" t="s">
        <v>122</v>
      </c>
      <c r="J60" s="166" t="s">
        <v>142</v>
      </c>
      <c r="K60" s="166" t="s">
        <v>146</v>
      </c>
      <c r="L60" s="166" t="s">
        <v>129</v>
      </c>
      <c r="M60" s="166" t="s">
        <v>147</v>
      </c>
      <c r="N60" s="166" t="s">
        <v>137</v>
      </c>
      <c r="O60" s="166" t="s">
        <v>145</v>
      </c>
      <c r="P60" s="166" t="s">
        <v>119</v>
      </c>
      <c r="Q60" s="166" t="s">
        <v>124</v>
      </c>
      <c r="R60" s="166" t="s">
        <v>128</v>
      </c>
      <c r="S60" s="166" t="s">
        <v>140</v>
      </c>
      <c r="T60" s="166" t="s">
        <v>130</v>
      </c>
      <c r="U60" s="166" t="s">
        <v>138</v>
      </c>
      <c r="V60" s="166" t="s">
        <v>135</v>
      </c>
      <c r="W60" s="166" t="s">
        <v>117</v>
      </c>
      <c r="X60" s="166" t="s">
        <v>126</v>
      </c>
      <c r="Y60" s="166" t="s">
        <v>141</v>
      </c>
      <c r="Z60" s="166" t="s">
        <v>144</v>
      </c>
      <c r="AA60" s="166" t="s">
        <v>99</v>
      </c>
      <c r="AB60" s="166" t="s">
        <v>262</v>
      </c>
      <c r="AC60" s="88"/>
    </row>
    <row r="61" spans="2:29" ht="12.75">
      <c r="B61" s="188">
        <v>1961</v>
      </c>
      <c r="C61" s="190">
        <v>69.5773170731707</v>
      </c>
      <c r="D61" s="190">
        <v>69.87816046569355</v>
      </c>
      <c r="E61" s="190">
        <v>72.4382926829268</v>
      </c>
      <c r="F61" s="190">
        <v>68.8441463414634</v>
      </c>
      <c r="G61" s="190">
        <v>70.8258536585366</v>
      </c>
      <c r="H61" s="190">
        <v>68.65544147349351</v>
      </c>
      <c r="I61" s="190">
        <v>69.90266629711755</v>
      </c>
      <c r="J61" s="190">
        <v>68.41157298297685</v>
      </c>
      <c r="K61" s="190">
        <v>69.9536585365854</v>
      </c>
      <c r="L61" s="190">
        <v>69.760243902439</v>
      </c>
      <c r="M61" s="190">
        <v>68.25148041389502</v>
      </c>
      <c r="N61" s="190">
        <v>73.6526829268293</v>
      </c>
      <c r="O61" s="190">
        <v>73.5504878048781</v>
      </c>
      <c r="P61" s="190">
        <v>64.79141488051255</v>
      </c>
      <c r="Q61" s="190">
        <v>69.4804878048781</v>
      </c>
      <c r="R61" s="190">
        <v>73.4743902439024</v>
      </c>
      <c r="S61" s="190">
        <v>71.6448780487805</v>
      </c>
      <c r="T61" s="190">
        <v>70.8780487804878</v>
      </c>
      <c r="U61" s="190">
        <v>70.9731707317073</v>
      </c>
      <c r="V61" s="190">
        <v>68.31</v>
      </c>
      <c r="W61" s="190">
        <v>55.86418576003939</v>
      </c>
      <c r="X61" s="190">
        <v>70.9853658536586</v>
      </c>
      <c r="Y61" s="190">
        <v>71.3460975609756</v>
      </c>
      <c r="Z61" s="190">
        <v>70.2707317073171</v>
      </c>
      <c r="AA61" s="190">
        <v>58.65541051210596</v>
      </c>
      <c r="AB61" s="192">
        <v>68.7630074255209</v>
      </c>
      <c r="AC61" s="88"/>
    </row>
    <row r="62" spans="2:29" ht="12.75">
      <c r="B62" s="188">
        <v>1962</v>
      </c>
      <c r="C62" s="190">
        <v>69.309512195122</v>
      </c>
      <c r="D62" s="190">
        <v>70.8268292682927</v>
      </c>
      <c r="E62" s="190">
        <v>72.319756097561</v>
      </c>
      <c r="F62" s="190">
        <v>68.5778048780488</v>
      </c>
      <c r="G62" s="190">
        <v>70.3265853658537</v>
      </c>
      <c r="H62" s="190">
        <v>69.9212527531759</v>
      </c>
      <c r="I62" s="190">
        <v>69.509756097561</v>
      </c>
      <c r="J62" s="190">
        <v>68.68552906623268</v>
      </c>
      <c r="K62" s="190">
        <v>70.3024390243903</v>
      </c>
      <c r="L62" s="190">
        <v>69.149756097561</v>
      </c>
      <c r="M62" s="190">
        <v>68.8219512195122</v>
      </c>
      <c r="N62" s="190">
        <v>73.3239024390244</v>
      </c>
      <c r="O62" s="190">
        <v>73.4480487804878</v>
      </c>
      <c r="P62" s="190">
        <v>64.1804878048781</v>
      </c>
      <c r="Q62" s="190">
        <v>69.5190243902439</v>
      </c>
      <c r="R62" s="190">
        <v>73.3504878048781</v>
      </c>
      <c r="S62" s="190">
        <v>71.1960975609756</v>
      </c>
      <c r="T62" s="190">
        <v>70.9268292682927</v>
      </c>
      <c r="U62" s="190">
        <v>70.9424390243903</v>
      </c>
      <c r="V62" s="190">
        <v>68.5948780487805</v>
      </c>
      <c r="W62" s="190">
        <v>55.209756097561</v>
      </c>
      <c r="X62" s="190">
        <v>71.2317073170732</v>
      </c>
      <c r="Y62" s="190">
        <v>71.3670731707317</v>
      </c>
      <c r="Z62" s="190">
        <v>70.119512195122</v>
      </c>
      <c r="AA62" s="190">
        <v>58.6148780487805</v>
      </c>
      <c r="AB62" s="192">
        <v>68.76660380520691</v>
      </c>
      <c r="AC62" s="88"/>
    </row>
    <row r="63" spans="2:29" ht="12.75">
      <c r="B63" s="188">
        <v>1963</v>
      </c>
      <c r="C63" s="190">
        <v>69.4436585365854</v>
      </c>
      <c r="D63" s="190">
        <v>70.85560975609756</v>
      </c>
      <c r="E63" s="190">
        <v>72.4004878048781</v>
      </c>
      <c r="F63" s="190">
        <v>69.0126829268293</v>
      </c>
      <c r="G63" s="190">
        <v>70.2246341463415</v>
      </c>
      <c r="H63" s="190">
        <v>70.00400473967797</v>
      </c>
      <c r="I63" s="190">
        <v>69.80926829268293</v>
      </c>
      <c r="J63" s="190">
        <v>68.9594851494885</v>
      </c>
      <c r="K63" s="190">
        <v>70.46097560975613</v>
      </c>
      <c r="L63" s="190">
        <v>69.2480487804878</v>
      </c>
      <c r="M63" s="190">
        <v>69.0419512195122</v>
      </c>
      <c r="N63" s="190">
        <v>73.3370731707317</v>
      </c>
      <c r="O63" s="190">
        <v>73.0775609756098</v>
      </c>
      <c r="P63" s="190">
        <v>64.56926829268296</v>
      </c>
      <c r="Q63" s="190">
        <v>69.6812195121951</v>
      </c>
      <c r="R63" s="190">
        <v>73.5553658536585</v>
      </c>
      <c r="S63" s="190">
        <v>71.1875609756098</v>
      </c>
      <c r="T63" s="190">
        <v>70.8268292682927</v>
      </c>
      <c r="U63" s="190">
        <v>70.9117073170732</v>
      </c>
      <c r="V63" s="190">
        <v>69.6580487804878</v>
      </c>
      <c r="W63" s="190">
        <v>55.69951219512197</v>
      </c>
      <c r="X63" s="190">
        <v>71.280487804878</v>
      </c>
      <c r="Y63" s="190">
        <v>71.3807317073171</v>
      </c>
      <c r="Z63" s="190">
        <v>69.9170731707317</v>
      </c>
      <c r="AA63" s="190">
        <v>58.9548780487805</v>
      </c>
      <c r="AB63" s="192">
        <v>68.89950755610886</v>
      </c>
      <c r="AC63" s="88"/>
    </row>
    <row r="64" spans="2:29" ht="12.75">
      <c r="B64" s="188">
        <v>1964</v>
      </c>
      <c r="C64" s="190">
        <v>69.9219512195122</v>
      </c>
      <c r="D64" s="190">
        <v>70.88439024390243</v>
      </c>
      <c r="E64" s="190">
        <v>72.4851219512195</v>
      </c>
      <c r="F64" s="190">
        <v>69.2209756097561</v>
      </c>
      <c r="G64" s="190">
        <v>71.1629268292683</v>
      </c>
      <c r="H64" s="190">
        <v>70.08675672618003</v>
      </c>
      <c r="I64" s="190">
        <v>70.10878048780486</v>
      </c>
      <c r="J64" s="190">
        <v>69.23344123274444</v>
      </c>
      <c r="K64" s="190">
        <v>70.61951219512197</v>
      </c>
      <c r="L64" s="190">
        <v>70.3117073170732</v>
      </c>
      <c r="M64" s="190">
        <v>69.2619512195122</v>
      </c>
      <c r="N64" s="190">
        <v>73.7041463414634</v>
      </c>
      <c r="O64" s="190">
        <v>73.5958536585366</v>
      </c>
      <c r="P64" s="190">
        <v>64.95804878048783</v>
      </c>
      <c r="Q64" s="190">
        <v>70.399756097561</v>
      </c>
      <c r="R64" s="190">
        <v>73.7331707317073</v>
      </c>
      <c r="S64" s="190">
        <v>72.0778048780488</v>
      </c>
      <c r="T64" s="190">
        <v>71.6243902439024</v>
      </c>
      <c r="U64" s="190">
        <v>70.88097560975609</v>
      </c>
      <c r="V64" s="190">
        <v>70.1324390243903</v>
      </c>
      <c r="W64" s="190">
        <v>56.18926829268294</v>
      </c>
      <c r="X64" s="190">
        <v>71.3292682926829</v>
      </c>
      <c r="Y64" s="190">
        <v>71.7763414634146</v>
      </c>
      <c r="Z64" s="190">
        <v>70.1658536585366</v>
      </c>
      <c r="AA64" s="190">
        <v>59.294878048780504</v>
      </c>
      <c r="AB64" s="192">
        <v>69.32884650969997</v>
      </c>
      <c r="AC64" s="88"/>
    </row>
    <row r="65" spans="2:29" ht="12.75">
      <c r="B65" s="188">
        <v>1965</v>
      </c>
      <c r="C65" s="190">
        <v>69.7221951219512</v>
      </c>
      <c r="D65" s="190">
        <v>70.9131707317073</v>
      </c>
      <c r="E65" s="190">
        <v>72.3707317073171</v>
      </c>
      <c r="F65" s="190">
        <v>68.9778048780488</v>
      </c>
      <c r="G65" s="190">
        <v>71.0065853658537</v>
      </c>
      <c r="H65" s="190">
        <v>70.1695087126821</v>
      </c>
      <c r="I65" s="190">
        <v>70.4082926829268</v>
      </c>
      <c r="J65" s="190">
        <v>69.50739731600027</v>
      </c>
      <c r="K65" s="190">
        <v>70.7780487804878</v>
      </c>
      <c r="L65" s="190">
        <v>70.1717073170732</v>
      </c>
      <c r="M65" s="190">
        <v>69.4819512195122</v>
      </c>
      <c r="N65" s="190">
        <v>73.5687804878049</v>
      </c>
      <c r="O65" s="190">
        <v>73.7231707317073</v>
      </c>
      <c r="P65" s="190">
        <v>65.3468292682927</v>
      </c>
      <c r="Q65" s="190">
        <v>70.8092682926829</v>
      </c>
      <c r="R65" s="190">
        <v>73.8617073170732</v>
      </c>
      <c r="S65" s="190">
        <v>72.2017073170732</v>
      </c>
      <c r="T65" s="190">
        <v>71.6243902439024</v>
      </c>
      <c r="U65" s="190">
        <v>70.850243902439</v>
      </c>
      <c r="V65" s="190">
        <v>70.2019512195122</v>
      </c>
      <c r="W65" s="190">
        <v>56.6790243902439</v>
      </c>
      <c r="X65" s="190">
        <v>71.2268292682927</v>
      </c>
      <c r="Y65" s="190">
        <v>71.8721951219512</v>
      </c>
      <c r="Z65" s="190">
        <v>70.2146341463415</v>
      </c>
      <c r="AA65" s="190">
        <v>59.6348780487805</v>
      </c>
      <c r="AB65" s="192">
        <v>69.38487920006597</v>
      </c>
      <c r="AC65" s="88"/>
    </row>
    <row r="66" spans="2:29" ht="12.75">
      <c r="B66" s="188">
        <v>1966</v>
      </c>
      <c r="C66" s="190">
        <v>70.0458536585366</v>
      </c>
      <c r="D66" s="190">
        <v>70.94195121951219</v>
      </c>
      <c r="E66" s="190">
        <v>72.4441463414634</v>
      </c>
      <c r="F66" s="190">
        <v>69.4770731707317</v>
      </c>
      <c r="G66" s="190">
        <v>71.4056097560976</v>
      </c>
      <c r="H66" s="190">
        <v>70.2522606991842</v>
      </c>
      <c r="I66" s="190">
        <v>70.70780487804875</v>
      </c>
      <c r="J66" s="190">
        <v>69.78135339925609</v>
      </c>
      <c r="K66" s="190">
        <v>70.93658536585365</v>
      </c>
      <c r="L66" s="190">
        <v>70.9260975609756</v>
      </c>
      <c r="M66" s="190">
        <v>69.7019512195122</v>
      </c>
      <c r="N66" s="190">
        <v>73.5129268292683</v>
      </c>
      <c r="O66" s="190">
        <v>73.9953658536585</v>
      </c>
      <c r="P66" s="190">
        <v>65.7356097560976</v>
      </c>
      <c r="Q66" s="190">
        <v>71.0551219512195</v>
      </c>
      <c r="R66" s="190">
        <v>74.0785365853659</v>
      </c>
      <c r="S66" s="190">
        <v>72.3356097560976</v>
      </c>
      <c r="T66" s="190">
        <v>71.5731707317073</v>
      </c>
      <c r="U66" s="190">
        <v>70.819512195122</v>
      </c>
      <c r="V66" s="190">
        <v>70.9865853658537</v>
      </c>
      <c r="W66" s="190">
        <v>57.1687804878049</v>
      </c>
      <c r="X66" s="190">
        <v>71.1243902439025</v>
      </c>
      <c r="Y66" s="190">
        <v>72.0043902439024</v>
      </c>
      <c r="Z66" s="190">
        <v>70.2121951219512</v>
      </c>
      <c r="AA66" s="190">
        <v>59.974878048780496</v>
      </c>
      <c r="AB66" s="192">
        <v>69.62698045971672</v>
      </c>
      <c r="AC66" s="88"/>
    </row>
    <row r="67" spans="2:29" ht="12.75">
      <c r="B67" s="188">
        <v>1967</v>
      </c>
      <c r="C67" s="190">
        <v>69.9178048780488</v>
      </c>
      <c r="D67" s="190">
        <v>70.9707317073171</v>
      </c>
      <c r="E67" s="190">
        <v>72.9221951219512</v>
      </c>
      <c r="F67" s="190">
        <v>69.6665853658537</v>
      </c>
      <c r="G67" s="190">
        <v>71.409756097561</v>
      </c>
      <c r="H67" s="190">
        <v>70.3350126856863</v>
      </c>
      <c r="I67" s="190">
        <v>71.0073170731707</v>
      </c>
      <c r="J67" s="190">
        <v>70.05530948251192</v>
      </c>
      <c r="K67" s="190">
        <v>71.0951219512195</v>
      </c>
      <c r="L67" s="190">
        <v>70.9565853658537</v>
      </c>
      <c r="M67" s="190">
        <v>69.9219512195122</v>
      </c>
      <c r="N67" s="190">
        <v>73.8041463414634</v>
      </c>
      <c r="O67" s="190">
        <v>74.0665853658537</v>
      </c>
      <c r="P67" s="190">
        <v>66.1243902439025</v>
      </c>
      <c r="Q67" s="190">
        <v>71.2529268292683</v>
      </c>
      <c r="R67" s="190">
        <v>74.1224390243903</v>
      </c>
      <c r="S67" s="190">
        <v>72.6365853658537</v>
      </c>
      <c r="T67" s="190">
        <v>72.1243902439024</v>
      </c>
      <c r="U67" s="190">
        <v>70.8692682926829</v>
      </c>
      <c r="V67" s="190">
        <v>71.2765853658537</v>
      </c>
      <c r="W67" s="190">
        <v>57.6585365853659</v>
      </c>
      <c r="X67" s="190">
        <v>71.4731707317073</v>
      </c>
      <c r="Y67" s="190">
        <v>72.2078048780488</v>
      </c>
      <c r="Z67" s="190">
        <v>70.5609756097561</v>
      </c>
      <c r="AA67" s="190">
        <v>60.3148780487805</v>
      </c>
      <c r="AB67" s="192">
        <v>69.86539162673184</v>
      </c>
      <c r="AC67" s="88"/>
    </row>
    <row r="68" spans="2:29" ht="12.75">
      <c r="B68" s="188">
        <v>1968</v>
      </c>
      <c r="C68" s="190">
        <v>70.0575609756098</v>
      </c>
      <c r="D68" s="190">
        <v>71.0507317073171</v>
      </c>
      <c r="E68" s="190">
        <v>73.1214634146342</v>
      </c>
      <c r="F68" s="190">
        <v>69.6163414634146</v>
      </c>
      <c r="G68" s="190">
        <v>71.3990243902439</v>
      </c>
      <c r="H68" s="190">
        <v>70.37626698124123</v>
      </c>
      <c r="I68" s="190">
        <v>71.28560975609753</v>
      </c>
      <c r="J68" s="190">
        <v>70.32926556576774</v>
      </c>
      <c r="K68" s="190">
        <v>71.09451219512194</v>
      </c>
      <c r="L68" s="190">
        <v>70.78</v>
      </c>
      <c r="M68" s="190">
        <v>70.06048780487806</v>
      </c>
      <c r="N68" s="190">
        <v>73.6126829268293</v>
      </c>
      <c r="O68" s="190">
        <v>73.9419512195122</v>
      </c>
      <c r="P68" s="190">
        <v>66.55609756097566</v>
      </c>
      <c r="Q68" s="190">
        <v>71.5378048780488</v>
      </c>
      <c r="R68" s="190">
        <v>73.9729268292683</v>
      </c>
      <c r="S68" s="190">
        <v>72.590243902439</v>
      </c>
      <c r="T68" s="190">
        <v>71.7243902439025</v>
      </c>
      <c r="U68" s="190">
        <v>70.9190243902439</v>
      </c>
      <c r="V68" s="190">
        <v>71.6112195121951</v>
      </c>
      <c r="W68" s="190">
        <v>59.0512804878049</v>
      </c>
      <c r="X68" s="190">
        <v>71.1243902439025</v>
      </c>
      <c r="Y68" s="190">
        <v>72.3534146341463</v>
      </c>
      <c r="Z68" s="190">
        <v>69.9512195121951</v>
      </c>
      <c r="AA68" s="190">
        <v>60.779219512195134</v>
      </c>
      <c r="AB68" s="192">
        <v>69.79658843987036</v>
      </c>
      <c r="AC68" s="88"/>
    </row>
    <row r="69" spans="2:29" ht="12.75">
      <c r="B69" s="188">
        <v>1969</v>
      </c>
      <c r="C69" s="190">
        <v>69.8331707317073</v>
      </c>
      <c r="D69" s="190">
        <v>71.1307317073171</v>
      </c>
      <c r="E69" s="190">
        <v>73.2209756097561</v>
      </c>
      <c r="F69" s="190">
        <v>69.5034146341464</v>
      </c>
      <c r="G69" s="190">
        <v>71.1419512195122</v>
      </c>
      <c r="H69" s="190">
        <v>70.41752127679617</v>
      </c>
      <c r="I69" s="190">
        <v>71.56390243902436</v>
      </c>
      <c r="J69" s="190">
        <v>70.60322164902368</v>
      </c>
      <c r="K69" s="190">
        <v>71.09390243902438</v>
      </c>
      <c r="L69" s="190">
        <v>70.8119512195122</v>
      </c>
      <c r="M69" s="190">
        <v>70.19902439024393</v>
      </c>
      <c r="N69" s="190">
        <v>73.539512195122</v>
      </c>
      <c r="O69" s="190">
        <v>73.6634146341463</v>
      </c>
      <c r="P69" s="190">
        <v>66.98780487804882</v>
      </c>
      <c r="Q69" s="190">
        <v>71.0575609756098</v>
      </c>
      <c r="R69" s="190">
        <v>74.0848780487805</v>
      </c>
      <c r="S69" s="190">
        <v>72.6126829268293</v>
      </c>
      <c r="T69" s="190">
        <v>71.7219512195122</v>
      </c>
      <c r="U69" s="190">
        <v>70.9687804878049</v>
      </c>
      <c r="V69" s="190">
        <v>71.8387804878049</v>
      </c>
      <c r="W69" s="190">
        <v>60.444024390243904</v>
      </c>
      <c r="X69" s="190">
        <v>71.4731707317073</v>
      </c>
      <c r="Y69" s="190">
        <v>72.5014634146341</v>
      </c>
      <c r="Z69" s="190">
        <v>70.5073170731708</v>
      </c>
      <c r="AA69" s="190">
        <v>61.24356097560977</v>
      </c>
      <c r="AB69" s="192">
        <v>70.02399950469979</v>
      </c>
      <c r="AC69" s="88"/>
    </row>
    <row r="70" spans="2:29" ht="12.75">
      <c r="B70" s="188">
        <v>1970</v>
      </c>
      <c r="C70" s="190">
        <v>69.8907317073171</v>
      </c>
      <c r="D70" s="190">
        <v>71.2107317073171</v>
      </c>
      <c r="E70" s="190">
        <v>73.3434146341463</v>
      </c>
      <c r="F70" s="190">
        <v>70.179512195122</v>
      </c>
      <c r="G70" s="190">
        <v>72.0092682926829</v>
      </c>
      <c r="H70" s="190">
        <v>70.4587755723511</v>
      </c>
      <c r="I70" s="190">
        <v>71.8421951219512</v>
      </c>
      <c r="J70" s="190">
        <v>70.8771777322795</v>
      </c>
      <c r="K70" s="190">
        <v>71.0932926829268</v>
      </c>
      <c r="L70" s="190">
        <v>71.5587804878049</v>
      </c>
      <c r="M70" s="190">
        <v>70.3375609756098</v>
      </c>
      <c r="N70" s="190">
        <v>73.5856097560976</v>
      </c>
      <c r="O70" s="190">
        <v>74.0880487804878</v>
      </c>
      <c r="P70" s="190">
        <v>67.419512195122</v>
      </c>
      <c r="Q70" s="190">
        <v>72.0273170731707</v>
      </c>
      <c r="R70" s="190">
        <v>74.6492682926829</v>
      </c>
      <c r="S70" s="190">
        <v>73.020243902439</v>
      </c>
      <c r="T70" s="190">
        <v>71.9731707317073</v>
      </c>
      <c r="U70" s="190">
        <v>71.0185365853659</v>
      </c>
      <c r="V70" s="190">
        <v>71.950243902439</v>
      </c>
      <c r="W70" s="190">
        <v>61.8367682926829</v>
      </c>
      <c r="X70" s="190">
        <v>71.2731707317073</v>
      </c>
      <c r="Y70" s="190">
        <v>72.7004878048781</v>
      </c>
      <c r="Z70" s="190">
        <v>70.8073170731707</v>
      </c>
      <c r="AA70" s="190">
        <v>61.7079024390244</v>
      </c>
      <c r="AB70" s="192">
        <v>70.39271276318142</v>
      </c>
      <c r="AC70" s="88"/>
    </row>
    <row r="71" spans="2:29" ht="12.75">
      <c r="B71" s="188">
        <v>1971</v>
      </c>
      <c r="C71" s="190">
        <v>70.0692682926829</v>
      </c>
      <c r="D71" s="190">
        <v>71.2907317073171</v>
      </c>
      <c r="E71" s="190">
        <v>73.4146341463415</v>
      </c>
      <c r="F71" s="190">
        <v>70.0175609756098</v>
      </c>
      <c r="G71" s="190">
        <v>71.9978048780488</v>
      </c>
      <c r="H71" s="190">
        <v>70.50002986790605</v>
      </c>
      <c r="I71" s="190">
        <v>72.09914634146341</v>
      </c>
      <c r="J71" s="190">
        <v>71.15113381553533</v>
      </c>
      <c r="K71" s="190">
        <v>71.0926829268293</v>
      </c>
      <c r="L71" s="190">
        <v>71.8068292682927</v>
      </c>
      <c r="M71" s="190">
        <v>70.47609756097566</v>
      </c>
      <c r="N71" s="190">
        <v>73.809512195122</v>
      </c>
      <c r="O71" s="190">
        <v>74.1792682926829</v>
      </c>
      <c r="P71" s="190">
        <v>67.7207317073171</v>
      </c>
      <c r="Q71" s="190">
        <v>71.630243902439</v>
      </c>
      <c r="R71" s="190">
        <v>74.6239024390244</v>
      </c>
      <c r="S71" s="190">
        <v>73.1307317073171</v>
      </c>
      <c r="T71" s="190">
        <v>72.2731707317073</v>
      </c>
      <c r="U71" s="190">
        <v>71.0682926829268</v>
      </c>
      <c r="V71" s="190">
        <v>72.8829268292683</v>
      </c>
      <c r="W71" s="190">
        <v>62.4436585365854</v>
      </c>
      <c r="X71" s="190">
        <v>71.7731707317073</v>
      </c>
      <c r="Y71" s="190">
        <v>73.0292682926829</v>
      </c>
      <c r="Z71" s="190">
        <v>71.1073170731707</v>
      </c>
      <c r="AA71" s="190">
        <v>62.17224390243905</v>
      </c>
      <c r="AB71" s="192">
        <v>70.68774854926167</v>
      </c>
      <c r="AC71" s="88"/>
    </row>
    <row r="72" spans="2:29" ht="12.75">
      <c r="B72" s="188">
        <v>1972</v>
      </c>
      <c r="C72" s="190">
        <v>70.4136585365854</v>
      </c>
      <c r="D72" s="190">
        <v>71.3707317073171</v>
      </c>
      <c r="E72" s="190">
        <v>73.4390243902439</v>
      </c>
      <c r="F72" s="190">
        <v>70.7073170731707</v>
      </c>
      <c r="G72" s="190">
        <v>72.2509756097561</v>
      </c>
      <c r="H72" s="190">
        <v>70.541284163461</v>
      </c>
      <c r="I72" s="190">
        <v>72.3560975609756</v>
      </c>
      <c r="J72" s="190">
        <v>71.42508989879116</v>
      </c>
      <c r="K72" s="190">
        <v>71.290243902439</v>
      </c>
      <c r="L72" s="190">
        <v>72.0753658536586</v>
      </c>
      <c r="M72" s="190">
        <v>70.6146341463415</v>
      </c>
      <c r="N72" s="190">
        <v>73.7270731707317</v>
      </c>
      <c r="O72" s="190">
        <v>74.3446341463415</v>
      </c>
      <c r="P72" s="190">
        <v>68.0219512195122</v>
      </c>
      <c r="Q72" s="190">
        <v>72.8180487804878</v>
      </c>
      <c r="R72" s="190">
        <v>74.7180487804878</v>
      </c>
      <c r="S72" s="190">
        <v>73.6443902439025</v>
      </c>
      <c r="T72" s="190">
        <v>72.1243902439024</v>
      </c>
      <c r="U72" s="190">
        <v>71.4575609756098</v>
      </c>
      <c r="V72" s="190">
        <v>73.5065853658537</v>
      </c>
      <c r="W72" s="190">
        <v>62.8365853658537</v>
      </c>
      <c r="X72" s="190">
        <v>71.8292682926829</v>
      </c>
      <c r="Y72" s="190">
        <v>72.9339024390244</v>
      </c>
      <c r="Z72" s="190">
        <v>71.1560975609756</v>
      </c>
      <c r="AA72" s="190">
        <v>62.6365853658537</v>
      </c>
      <c r="AB72" s="192">
        <v>70.92024514841869</v>
      </c>
      <c r="AC72" s="88"/>
    </row>
    <row r="73" spans="2:29" ht="12.75">
      <c r="B73" s="188">
        <v>1973</v>
      </c>
      <c r="C73" s="190">
        <v>70.9792682926829</v>
      </c>
      <c r="D73" s="190">
        <v>71.56048780487808</v>
      </c>
      <c r="E73" s="190">
        <v>73.6821951219512</v>
      </c>
      <c r="F73" s="190">
        <v>71.2236585365854</v>
      </c>
      <c r="G73" s="190">
        <v>72.4019512195122</v>
      </c>
      <c r="H73" s="190">
        <v>70.8235189549108</v>
      </c>
      <c r="I73" s="190">
        <v>72.62487804878047</v>
      </c>
      <c r="J73" s="190">
        <v>71.69904598204698</v>
      </c>
      <c r="K73" s="190">
        <v>71.44</v>
      </c>
      <c r="L73" s="190">
        <v>72.0263414634146</v>
      </c>
      <c r="M73" s="190">
        <v>70.86341463414638</v>
      </c>
      <c r="N73" s="190">
        <v>74.1439024390244</v>
      </c>
      <c r="O73" s="190">
        <v>74.4421951219512</v>
      </c>
      <c r="P73" s="190">
        <v>68.45024390243903</v>
      </c>
      <c r="Q73" s="190">
        <v>72.6107317073171</v>
      </c>
      <c r="R73" s="190">
        <v>74.8673170731707</v>
      </c>
      <c r="S73" s="190">
        <v>73.9409756097561</v>
      </c>
      <c r="T73" s="190">
        <v>72.3243902439024</v>
      </c>
      <c r="U73" s="190">
        <v>71.84682926829272</v>
      </c>
      <c r="V73" s="190">
        <v>73.7575609756097</v>
      </c>
      <c r="W73" s="190">
        <v>63.229512195122</v>
      </c>
      <c r="X73" s="190">
        <v>71.6682926829268</v>
      </c>
      <c r="Y73" s="190">
        <v>73.1626829268293</v>
      </c>
      <c r="Z73" s="190">
        <v>71.3560975609756</v>
      </c>
      <c r="AA73" s="190">
        <v>63.1736585365854</v>
      </c>
      <c r="AB73" s="192">
        <v>71.1265494245858</v>
      </c>
      <c r="AC73" s="88"/>
    </row>
    <row r="74" spans="2:29" ht="12.75">
      <c r="B74" s="188">
        <v>1974</v>
      </c>
      <c r="C74" s="190">
        <v>70.9624390243903</v>
      </c>
      <c r="D74" s="190">
        <v>71.75024390243905</v>
      </c>
      <c r="E74" s="190">
        <v>73.8082926829268</v>
      </c>
      <c r="F74" s="190">
        <v>71.1348780487805</v>
      </c>
      <c r="G74" s="190">
        <v>72.749756097561</v>
      </c>
      <c r="H74" s="190">
        <v>71.10575374636059</v>
      </c>
      <c r="I74" s="190">
        <v>72.89365853658535</v>
      </c>
      <c r="J74" s="190">
        <v>71.97300206530292</v>
      </c>
      <c r="K74" s="190">
        <v>71.58975609756097</v>
      </c>
      <c r="L74" s="190">
        <v>72.7343902439025</v>
      </c>
      <c r="M74" s="190">
        <v>71.11219512195126</v>
      </c>
      <c r="N74" s="190">
        <v>74.5368292682927</v>
      </c>
      <c r="O74" s="190">
        <v>74.7536585365854</v>
      </c>
      <c r="P74" s="190">
        <v>68.87853658536585</v>
      </c>
      <c r="Q74" s="190">
        <v>72.969756097561</v>
      </c>
      <c r="R74" s="190">
        <v>74.9804878048781</v>
      </c>
      <c r="S74" s="190">
        <v>74.2870731707317</v>
      </c>
      <c r="T74" s="190">
        <v>72.5243902439024</v>
      </c>
      <c r="U74" s="190">
        <v>72.23609756097565</v>
      </c>
      <c r="V74" s="190">
        <v>74.3939024390244</v>
      </c>
      <c r="W74" s="190">
        <v>63.5926829268293</v>
      </c>
      <c r="X74" s="190">
        <v>71.9243902439024</v>
      </c>
      <c r="Y74" s="190">
        <v>73.2375609756098</v>
      </c>
      <c r="Z74" s="190">
        <v>71.9560975609756</v>
      </c>
      <c r="AA74" s="190">
        <v>63.7107317073171</v>
      </c>
      <c r="AB74" s="192">
        <v>71.57007476354985</v>
      </c>
      <c r="AC74" s="88"/>
    </row>
    <row r="75" spans="2:29" ht="12.75">
      <c r="B75" s="188">
        <v>1975</v>
      </c>
      <c r="C75" s="190">
        <v>71.0841463414634</v>
      </c>
      <c r="D75" s="190">
        <v>71.94</v>
      </c>
      <c r="E75" s="190">
        <v>74.0751219512195</v>
      </c>
      <c r="F75" s="190">
        <v>71.6736585365854</v>
      </c>
      <c r="G75" s="190">
        <v>72.8492682926829</v>
      </c>
      <c r="H75" s="190">
        <v>71.38798853781039</v>
      </c>
      <c r="I75" s="190">
        <v>73.16243902439022</v>
      </c>
      <c r="J75" s="190">
        <v>72.0451219512195</v>
      </c>
      <c r="K75" s="190">
        <v>71.73951219512195</v>
      </c>
      <c r="L75" s="190">
        <v>72.6473170731708</v>
      </c>
      <c r="M75" s="190">
        <v>71.36097560975614</v>
      </c>
      <c r="N75" s="190">
        <v>74.4987804878049</v>
      </c>
      <c r="O75" s="190">
        <v>74.8175609756098</v>
      </c>
      <c r="P75" s="190">
        <v>69.30682926829267</v>
      </c>
      <c r="Q75" s="190">
        <v>73.3187804878049</v>
      </c>
      <c r="R75" s="190">
        <v>74.9846341463415</v>
      </c>
      <c r="S75" s="190">
        <v>74.6656097560976</v>
      </c>
      <c r="T75" s="190">
        <v>72.7243902439024</v>
      </c>
      <c r="U75" s="190">
        <v>72.62536585365858</v>
      </c>
      <c r="V75" s="190">
        <v>75.0573170731707</v>
      </c>
      <c r="W75" s="190">
        <v>63.9558536585366</v>
      </c>
      <c r="X75" s="190">
        <v>72.219512195122</v>
      </c>
      <c r="Y75" s="190">
        <v>73.5217073170732</v>
      </c>
      <c r="Z75" s="190">
        <v>72.6048780487805</v>
      </c>
      <c r="AA75" s="190">
        <v>64.2478048780488</v>
      </c>
      <c r="AB75" s="192">
        <v>71.96237534092234</v>
      </c>
      <c r="AC75" s="88"/>
    </row>
    <row r="76" spans="2:29" ht="12.75">
      <c r="B76" s="188">
        <v>1976</v>
      </c>
      <c r="C76" s="190">
        <v>71.5512195121951</v>
      </c>
      <c r="D76" s="190">
        <v>72.129756097561</v>
      </c>
      <c r="E76" s="190">
        <v>73.739756097561</v>
      </c>
      <c r="F76" s="190">
        <v>71.8129268292683</v>
      </c>
      <c r="G76" s="190">
        <v>73.0919512195122</v>
      </c>
      <c r="H76" s="190">
        <v>71.67022332926018</v>
      </c>
      <c r="I76" s="190">
        <v>73.4312195121951</v>
      </c>
      <c r="J76" s="190">
        <v>72.9560975609756</v>
      </c>
      <c r="K76" s="190">
        <v>71.88926829268293</v>
      </c>
      <c r="L76" s="190">
        <v>72.9919512195122</v>
      </c>
      <c r="M76" s="190">
        <v>71.60975609756102</v>
      </c>
      <c r="N76" s="190">
        <v>74.6470731707317</v>
      </c>
      <c r="O76" s="190">
        <v>75.039512195122</v>
      </c>
      <c r="P76" s="190">
        <v>69.7351219512195</v>
      </c>
      <c r="Q76" s="190">
        <v>73.6426829268293</v>
      </c>
      <c r="R76" s="190">
        <v>74.9692682926829</v>
      </c>
      <c r="S76" s="190">
        <v>74.7853658536585</v>
      </c>
      <c r="T76" s="190">
        <v>72.7756097560976</v>
      </c>
      <c r="U76" s="190">
        <v>73.0146341463415</v>
      </c>
      <c r="V76" s="190">
        <v>75.4568292682927</v>
      </c>
      <c r="W76" s="190">
        <v>64.30170731707321</v>
      </c>
      <c r="X76" s="190">
        <v>72.4219512195122</v>
      </c>
      <c r="Y76" s="190">
        <v>73.8560975609756</v>
      </c>
      <c r="Z76" s="190">
        <v>72.8560975609756</v>
      </c>
      <c r="AA76" s="190">
        <v>64.7848780487805</v>
      </c>
      <c r="AB76" s="192">
        <v>72.24000323637595</v>
      </c>
      <c r="AC76" s="88"/>
    </row>
    <row r="77" spans="2:29" ht="12.75">
      <c r="B77" s="188">
        <v>1977</v>
      </c>
      <c r="C77" s="190">
        <v>71.8953658536585</v>
      </c>
      <c r="D77" s="190">
        <v>72.319512195122</v>
      </c>
      <c r="E77" s="190">
        <v>74.6324390243903</v>
      </c>
      <c r="F77" s="190">
        <v>72.350243902439</v>
      </c>
      <c r="G77" s="190">
        <v>73.6758536585366</v>
      </c>
      <c r="H77" s="190">
        <v>71.95245812071</v>
      </c>
      <c r="I77" s="190">
        <v>73.7</v>
      </c>
      <c r="J77" s="190">
        <v>72.9585365853659</v>
      </c>
      <c r="K77" s="190">
        <v>72.0390243902439</v>
      </c>
      <c r="L77" s="190">
        <v>73.3646341463415</v>
      </c>
      <c r="M77" s="190">
        <v>71.8585365853659</v>
      </c>
      <c r="N77" s="190">
        <v>75.2214634146342</v>
      </c>
      <c r="O77" s="190">
        <v>75.3868292682927</v>
      </c>
      <c r="P77" s="190">
        <v>70.1634146341463</v>
      </c>
      <c r="Q77" s="190">
        <v>74.1319512195122</v>
      </c>
      <c r="R77" s="190">
        <v>75.379756097561</v>
      </c>
      <c r="S77" s="190">
        <v>75.2380487804878</v>
      </c>
      <c r="T77" s="190">
        <v>73.2243902439024</v>
      </c>
      <c r="U77" s="190">
        <v>73.3443902439024</v>
      </c>
      <c r="V77" s="190">
        <v>75.8982926829268</v>
      </c>
      <c r="W77" s="190">
        <v>64.6475609756098</v>
      </c>
      <c r="X77" s="190">
        <v>72.1682926829268</v>
      </c>
      <c r="Y77" s="190">
        <v>74.2156097560976</v>
      </c>
      <c r="Z77" s="190">
        <v>73.2560975609756</v>
      </c>
      <c r="AA77" s="190">
        <v>65.3219512195122</v>
      </c>
      <c r="AB77" s="192">
        <v>72.64378634523139</v>
      </c>
      <c r="AC77" s="88"/>
    </row>
    <row r="78" spans="2:29" ht="12.75">
      <c r="B78" s="188">
        <v>1978</v>
      </c>
      <c r="C78" s="190">
        <v>71.9670731707317</v>
      </c>
      <c r="D78" s="190">
        <v>72.6287804878049</v>
      </c>
      <c r="E78" s="190">
        <v>74.3929268292683</v>
      </c>
      <c r="F78" s="190">
        <v>72.8970731707317</v>
      </c>
      <c r="G78" s="190">
        <v>73.7958536585366</v>
      </c>
      <c r="H78" s="190">
        <v>72.17682482703424</v>
      </c>
      <c r="I78" s="190">
        <v>73.91951219512197</v>
      </c>
      <c r="J78" s="190">
        <v>73.2073170731707</v>
      </c>
      <c r="K78" s="190">
        <v>72.24780487804877</v>
      </c>
      <c r="L78" s="190">
        <v>73.6931707317073</v>
      </c>
      <c r="M78" s="190">
        <v>72.14048780487806</v>
      </c>
      <c r="N78" s="190">
        <v>75.1451219512195</v>
      </c>
      <c r="O78" s="190">
        <v>75.4185365853659</v>
      </c>
      <c r="P78" s="190">
        <v>70.5723170731707</v>
      </c>
      <c r="Q78" s="190">
        <v>74.2956097560976</v>
      </c>
      <c r="R78" s="190">
        <v>75.4690243902439</v>
      </c>
      <c r="S78" s="190">
        <v>75.1873170731707</v>
      </c>
      <c r="T78" s="190">
        <v>73.1756097560976</v>
      </c>
      <c r="U78" s="190">
        <v>73.6741463414634</v>
      </c>
      <c r="V78" s="190">
        <v>76.0382926829268</v>
      </c>
      <c r="W78" s="190">
        <v>64.97109756097565</v>
      </c>
      <c r="X78" s="190">
        <v>73.019512195122</v>
      </c>
      <c r="Y78" s="190">
        <v>74.529756097561</v>
      </c>
      <c r="Z78" s="190">
        <v>73.3560975609756</v>
      </c>
      <c r="AA78" s="190">
        <v>65.8009756097561</v>
      </c>
      <c r="AB78" s="192">
        <v>72.81285095846474</v>
      </c>
      <c r="AC78" s="88"/>
    </row>
    <row r="79" spans="2:29" ht="12.75">
      <c r="B79" s="188">
        <v>1979</v>
      </c>
      <c r="C79" s="190">
        <v>72.2873170731708</v>
      </c>
      <c r="D79" s="190">
        <v>72.9380487804878</v>
      </c>
      <c r="E79" s="190">
        <v>74.2192682926829</v>
      </c>
      <c r="F79" s="190">
        <v>73.1553658536586</v>
      </c>
      <c r="G79" s="190">
        <v>74.0748780487805</v>
      </c>
      <c r="H79" s="190">
        <v>72.40119153335847</v>
      </c>
      <c r="I79" s="190">
        <v>74.13902439024393</v>
      </c>
      <c r="J79" s="190">
        <v>73.5073170731707</v>
      </c>
      <c r="K79" s="190">
        <v>72.45658536585364</v>
      </c>
      <c r="L79" s="190">
        <v>74.0026829268293</v>
      </c>
      <c r="M79" s="190">
        <v>72.42243902439023</v>
      </c>
      <c r="N79" s="190">
        <v>75.6060975609756</v>
      </c>
      <c r="O79" s="190">
        <v>75.4139024390244</v>
      </c>
      <c r="P79" s="190">
        <v>70.9812195121951</v>
      </c>
      <c r="Q79" s="190">
        <v>74.8187804878049</v>
      </c>
      <c r="R79" s="190">
        <v>75.5241463414634</v>
      </c>
      <c r="S79" s="190">
        <v>75.4660975609756</v>
      </c>
      <c r="T79" s="190">
        <v>73.2756097560976</v>
      </c>
      <c r="U79" s="190">
        <v>74.0039024390244</v>
      </c>
      <c r="V79" s="190">
        <v>76.3375609756098</v>
      </c>
      <c r="W79" s="190">
        <v>65.2946341463415</v>
      </c>
      <c r="X79" s="190">
        <v>73.0682926829269</v>
      </c>
      <c r="Y79" s="190">
        <v>74.8663414634146</v>
      </c>
      <c r="Z79" s="190">
        <v>73.8048780487805</v>
      </c>
      <c r="AA79" s="190">
        <v>66.28</v>
      </c>
      <c r="AB79" s="192">
        <v>73.14049188084154</v>
      </c>
      <c r="AC79" s="88"/>
    </row>
    <row r="80" spans="2:29" ht="12.75">
      <c r="B80" s="188">
        <v>1980</v>
      </c>
      <c r="C80" s="190">
        <v>72.4236585365854</v>
      </c>
      <c r="D80" s="190">
        <v>73.2473170731707</v>
      </c>
      <c r="E80" s="190">
        <v>74.1017073170732</v>
      </c>
      <c r="F80" s="190">
        <v>73.44</v>
      </c>
      <c r="G80" s="190">
        <v>74.179512195122</v>
      </c>
      <c r="H80" s="190">
        <v>72.6255582396827</v>
      </c>
      <c r="I80" s="190">
        <v>74.3585365853659</v>
      </c>
      <c r="J80" s="190">
        <v>73.8756097560976</v>
      </c>
      <c r="K80" s="190">
        <v>72.6653658536585</v>
      </c>
      <c r="L80" s="190">
        <v>73.9431707317073</v>
      </c>
      <c r="M80" s="190">
        <v>72.7043902439024</v>
      </c>
      <c r="N80" s="190">
        <v>75.7139024390244</v>
      </c>
      <c r="O80" s="190">
        <v>75.6717073170732</v>
      </c>
      <c r="P80" s="190">
        <v>71.3923577235772</v>
      </c>
      <c r="Q80" s="190">
        <v>75.3492682926829</v>
      </c>
      <c r="R80" s="190">
        <v>75.7409756097561</v>
      </c>
      <c r="S80" s="190">
        <v>75.459268292683</v>
      </c>
      <c r="T80" s="190">
        <v>73.6756097560976</v>
      </c>
      <c r="U80" s="190">
        <v>74.3336585365854</v>
      </c>
      <c r="V80" s="190">
        <v>76.0917073170732</v>
      </c>
      <c r="W80" s="190">
        <v>65.8019512195122</v>
      </c>
      <c r="X80" s="190">
        <v>72.8292682926829</v>
      </c>
      <c r="Y80" s="190">
        <v>75.0780487804878</v>
      </c>
      <c r="Z80" s="190">
        <v>73.6585365853659</v>
      </c>
      <c r="AA80" s="190">
        <v>66.7590243902439</v>
      </c>
      <c r="AB80" s="192">
        <v>73.21900730979317</v>
      </c>
      <c r="AC80" s="88"/>
    </row>
    <row r="81" spans="2:29" ht="12.75">
      <c r="B81" s="188">
        <v>1981</v>
      </c>
      <c r="C81" s="190">
        <v>72.7580487804878</v>
      </c>
      <c r="D81" s="190">
        <v>73.55658536585365</v>
      </c>
      <c r="E81" s="190">
        <v>74.2304878048781</v>
      </c>
      <c r="F81" s="190">
        <v>73.7465853658537</v>
      </c>
      <c r="G81" s="190">
        <v>74.3409756097561</v>
      </c>
      <c r="H81" s="190">
        <v>72.84992494600695</v>
      </c>
      <c r="I81" s="190">
        <v>74.57804878048785</v>
      </c>
      <c r="J81" s="190">
        <v>74.2609756097561</v>
      </c>
      <c r="K81" s="190">
        <v>72.8741463414634</v>
      </c>
      <c r="L81" s="190">
        <v>74.3539024390244</v>
      </c>
      <c r="M81" s="190">
        <v>72.98634146341459</v>
      </c>
      <c r="N81" s="190">
        <v>75.9343902439025</v>
      </c>
      <c r="O81" s="190">
        <v>75.8690243902439</v>
      </c>
      <c r="P81" s="190">
        <v>71.80349593495936</v>
      </c>
      <c r="Q81" s="190">
        <v>75.5285365853659</v>
      </c>
      <c r="R81" s="190">
        <v>76.0260975609756</v>
      </c>
      <c r="S81" s="190">
        <v>75.6931707317073</v>
      </c>
      <c r="T81" s="190">
        <v>74.0268292682927</v>
      </c>
      <c r="U81" s="190">
        <v>74.6634146341463</v>
      </c>
      <c r="V81" s="190">
        <v>76.4143902439025</v>
      </c>
      <c r="W81" s="190">
        <v>66.3092682926829</v>
      </c>
      <c r="X81" s="190">
        <v>73.6219512195122</v>
      </c>
      <c r="Y81" s="190">
        <v>75.4785365853659</v>
      </c>
      <c r="Z81" s="190">
        <v>74.0073170731707</v>
      </c>
      <c r="AA81" s="190">
        <v>67.23804878048779</v>
      </c>
      <c r="AB81" s="192">
        <v>73.53983974912683</v>
      </c>
      <c r="AC81" s="88"/>
    </row>
    <row r="82" spans="2:29" ht="12.75">
      <c r="B82" s="188">
        <v>1982</v>
      </c>
      <c r="C82" s="190">
        <v>72.8970731707317</v>
      </c>
      <c r="D82" s="190">
        <v>73.8658536585366</v>
      </c>
      <c r="E82" s="190">
        <v>74.5512195121951</v>
      </c>
      <c r="F82" s="190">
        <v>74.2980487804878</v>
      </c>
      <c r="G82" s="190">
        <v>74.7053658536585</v>
      </c>
      <c r="H82" s="190">
        <v>73.0742916523312</v>
      </c>
      <c r="I82" s="190">
        <v>74.7975609756098</v>
      </c>
      <c r="J82" s="190">
        <v>74.109756097561</v>
      </c>
      <c r="K82" s="190">
        <v>73.0829268292683</v>
      </c>
      <c r="L82" s="190">
        <v>74.8146341463415</v>
      </c>
      <c r="M82" s="190">
        <v>73.2682926829268</v>
      </c>
      <c r="N82" s="190">
        <v>75.9885365853659</v>
      </c>
      <c r="O82" s="190">
        <v>76.0109756097561</v>
      </c>
      <c r="P82" s="190">
        <v>72.2146341463415</v>
      </c>
      <c r="Q82" s="190">
        <v>76.1341463414634</v>
      </c>
      <c r="R82" s="190">
        <v>76.3273170731707</v>
      </c>
      <c r="S82" s="190">
        <v>76.0339024390244</v>
      </c>
      <c r="T82" s="190">
        <v>74.1780487804878</v>
      </c>
      <c r="U82" s="190">
        <v>74.9048780487805</v>
      </c>
      <c r="V82" s="190">
        <v>76.9229268292683</v>
      </c>
      <c r="W82" s="190">
        <v>66.7742682926829</v>
      </c>
      <c r="X82" s="190">
        <v>73.7243902439024</v>
      </c>
      <c r="Y82" s="190">
        <v>75.6804878048781</v>
      </c>
      <c r="Z82" s="190">
        <v>74.3609756097561</v>
      </c>
      <c r="AA82" s="190">
        <v>67.7170731707317</v>
      </c>
      <c r="AB82" s="192">
        <v>73.89618669218797</v>
      </c>
      <c r="AC82" s="88"/>
    </row>
    <row r="83" spans="2:29" ht="12.75">
      <c r="B83" s="188">
        <v>1983</v>
      </c>
      <c r="C83" s="190">
        <v>72.9685365853659</v>
      </c>
      <c r="D83" s="190">
        <v>74.28634146341463</v>
      </c>
      <c r="E83" s="190">
        <v>74.4204878048781</v>
      </c>
      <c r="F83" s="190">
        <v>74.2009756097561</v>
      </c>
      <c r="G83" s="190">
        <v>74.6865853658537</v>
      </c>
      <c r="H83" s="190">
        <v>73.43357966332836</v>
      </c>
      <c r="I83" s="190">
        <v>74.87804878048783</v>
      </c>
      <c r="J83" s="190">
        <v>74.4585365853658</v>
      </c>
      <c r="K83" s="190">
        <v>73.22243902439024</v>
      </c>
      <c r="L83" s="190">
        <v>74.640243902439</v>
      </c>
      <c r="M83" s="190">
        <v>73.49087804878046</v>
      </c>
      <c r="N83" s="190">
        <v>76.1641463414634</v>
      </c>
      <c r="O83" s="190">
        <v>76.0668292682927</v>
      </c>
      <c r="P83" s="190">
        <v>72.59463414634149</v>
      </c>
      <c r="Q83" s="190">
        <v>75.9090243902439</v>
      </c>
      <c r="R83" s="190">
        <v>76.5517073170732</v>
      </c>
      <c r="S83" s="190">
        <v>76.0312195121951</v>
      </c>
      <c r="T83" s="190">
        <v>74.3780487804878</v>
      </c>
      <c r="U83" s="190">
        <v>75.14634146341463</v>
      </c>
      <c r="V83" s="190">
        <v>76.9614634146342</v>
      </c>
      <c r="W83" s="190">
        <v>67.2392682926829</v>
      </c>
      <c r="X83" s="190">
        <v>73.7756097560976</v>
      </c>
      <c r="Y83" s="190">
        <v>76.0363414634146</v>
      </c>
      <c r="Z83" s="190">
        <v>74.4634146341463</v>
      </c>
      <c r="AA83" s="190">
        <v>68.13853658536583</v>
      </c>
      <c r="AB83" s="192">
        <v>74.02722004046171</v>
      </c>
      <c r="AC83" s="88"/>
    </row>
    <row r="84" spans="2:29" ht="12.75">
      <c r="B84" s="188">
        <v>1984</v>
      </c>
      <c r="C84" s="190">
        <v>73.5275609756098</v>
      </c>
      <c r="D84" s="190">
        <v>74.70682926829267</v>
      </c>
      <c r="E84" s="190">
        <v>74.5621951219512</v>
      </c>
      <c r="F84" s="190">
        <v>74.5190243902439</v>
      </c>
      <c r="G84" s="190">
        <v>75.16</v>
      </c>
      <c r="H84" s="190">
        <v>73.79286767432552</v>
      </c>
      <c r="I84" s="190">
        <v>74.95853658536586</v>
      </c>
      <c r="J84" s="190">
        <v>74.8073170731707</v>
      </c>
      <c r="K84" s="190">
        <v>73.36195121951218</v>
      </c>
      <c r="L84" s="190">
        <v>75.389512195122</v>
      </c>
      <c r="M84" s="190">
        <v>73.71346341463412</v>
      </c>
      <c r="N84" s="190">
        <v>76.2331707317073</v>
      </c>
      <c r="O84" s="190">
        <v>76.2243902439024</v>
      </c>
      <c r="P84" s="190">
        <v>72.97463414634149</v>
      </c>
      <c r="Q84" s="190">
        <v>76.2953658536586</v>
      </c>
      <c r="R84" s="190">
        <v>76.8158536585366</v>
      </c>
      <c r="S84" s="190">
        <v>76.6085365853659</v>
      </c>
      <c r="T84" s="190">
        <v>74.7780487804878</v>
      </c>
      <c r="U84" s="190">
        <v>75.38780487804875</v>
      </c>
      <c r="V84" s="190">
        <v>77.3653658536585</v>
      </c>
      <c r="W84" s="190">
        <v>67.8860975609756</v>
      </c>
      <c r="X84" s="190">
        <v>74.3707317073171</v>
      </c>
      <c r="Y84" s="190">
        <v>76.3175609756098</v>
      </c>
      <c r="Z84" s="190">
        <v>74.5634146341464</v>
      </c>
      <c r="AA84" s="190">
        <v>68.56</v>
      </c>
      <c r="AB84" s="192">
        <v>74.35718386205501</v>
      </c>
      <c r="AC84" s="88"/>
    </row>
    <row r="85" spans="2:29" ht="12.75">
      <c r="B85" s="189">
        <v>1985</v>
      </c>
      <c r="C85" s="190">
        <v>73.7451219512195</v>
      </c>
      <c r="D85" s="190">
        <v>75.1273170731707</v>
      </c>
      <c r="E85" s="190">
        <v>74.4275609756098</v>
      </c>
      <c r="F85" s="190">
        <v>74.2229268292683</v>
      </c>
      <c r="G85" s="190">
        <v>75.250243902439</v>
      </c>
      <c r="H85" s="190">
        <v>74.1521556853227</v>
      </c>
      <c r="I85" s="190">
        <v>75.0390243902439</v>
      </c>
      <c r="J85" s="190">
        <v>75.2073170731707</v>
      </c>
      <c r="K85" s="190">
        <v>73.5014634146341</v>
      </c>
      <c r="L85" s="190">
        <v>75.4953658536585</v>
      </c>
      <c r="M85" s="190">
        <v>73.93604878048778</v>
      </c>
      <c r="N85" s="190">
        <v>76.2846341463415</v>
      </c>
      <c r="O85" s="190">
        <v>75.9168292682927</v>
      </c>
      <c r="P85" s="190">
        <v>73.3546341463415</v>
      </c>
      <c r="Q85" s="190">
        <v>76.259512195122</v>
      </c>
      <c r="R85" s="190">
        <v>76.6678048780488</v>
      </c>
      <c r="S85" s="190">
        <v>76.7336585365854</v>
      </c>
      <c r="T85" s="190">
        <v>74.6292682926829</v>
      </c>
      <c r="U85" s="190">
        <v>75.6292682926829</v>
      </c>
      <c r="V85" s="190">
        <v>77.650487804878</v>
      </c>
      <c r="W85" s="191">
        <v>68.5329268292683</v>
      </c>
      <c r="X85" s="191">
        <v>73.8292682926829</v>
      </c>
      <c r="Y85" s="191">
        <v>76.3034146341464</v>
      </c>
      <c r="Z85" s="191">
        <v>74.5634146341464</v>
      </c>
      <c r="AA85" s="191">
        <v>68.9814634146341</v>
      </c>
      <c r="AB85" s="193">
        <v>74.49652679829428</v>
      </c>
      <c r="AC85" s="89"/>
    </row>
    <row r="86" spans="2:29" ht="12.75">
      <c r="B86" s="189">
        <v>1986</v>
      </c>
      <c r="C86" s="190">
        <v>74.2229268292683</v>
      </c>
      <c r="D86" s="190">
        <v>75.54780487804875</v>
      </c>
      <c r="E86" s="190">
        <v>74.579756097561</v>
      </c>
      <c r="F86" s="190">
        <v>74.56</v>
      </c>
      <c r="G86" s="190">
        <v>75.5153658536586</v>
      </c>
      <c r="H86" s="190">
        <v>74.5114436963199</v>
      </c>
      <c r="I86" s="190">
        <v>75.7109756097561</v>
      </c>
      <c r="J86" s="190">
        <v>74.9560975609756</v>
      </c>
      <c r="K86" s="190">
        <v>73.64097560975605</v>
      </c>
      <c r="L86" s="190">
        <v>75.8107317073171</v>
      </c>
      <c r="M86" s="190">
        <v>74.15863414634144</v>
      </c>
      <c r="N86" s="190">
        <v>76.2704878048781</v>
      </c>
      <c r="O86" s="190">
        <v>76.2412195121951</v>
      </c>
      <c r="P86" s="190">
        <v>73.7346341463415</v>
      </c>
      <c r="Q86" s="190">
        <v>76.5104878048781</v>
      </c>
      <c r="R86" s="190">
        <v>76.9312195121951</v>
      </c>
      <c r="S86" s="190">
        <v>76.8990243902439</v>
      </c>
      <c r="T86" s="190">
        <v>74.9292682926829</v>
      </c>
      <c r="U86" s="190">
        <v>75.8707317073171</v>
      </c>
      <c r="V86" s="190">
        <v>78.0646341463415</v>
      </c>
      <c r="W86" s="191">
        <v>69.1710975609756</v>
      </c>
      <c r="X86" s="191">
        <v>74.1219512195122</v>
      </c>
      <c r="Y86" s="191">
        <v>76.44</v>
      </c>
      <c r="Z86" s="191">
        <v>74.6146341463415</v>
      </c>
      <c r="AA86" s="191">
        <v>69.40292682926825</v>
      </c>
      <c r="AB86" s="193">
        <v>74.75966950325746</v>
      </c>
      <c r="AC86" s="89"/>
    </row>
    <row r="87" spans="2:29" ht="12.75">
      <c r="B87" s="189">
        <v>1987</v>
      </c>
      <c r="C87" s="190">
        <v>74.6692682926829</v>
      </c>
      <c r="D87" s="190">
        <v>75.9682926829268</v>
      </c>
      <c r="E87" s="190">
        <v>74.6912195121951</v>
      </c>
      <c r="F87" s="190">
        <v>74.5919512195122</v>
      </c>
      <c r="G87" s="190">
        <v>76.0746341463415</v>
      </c>
      <c r="H87" s="190">
        <v>74.8707317073171</v>
      </c>
      <c r="I87" s="190">
        <v>76.3829268292683</v>
      </c>
      <c r="J87" s="190">
        <v>75.2585365853659</v>
      </c>
      <c r="K87" s="190">
        <v>73.780487804878</v>
      </c>
      <c r="L87" s="190">
        <v>76.2251219512195</v>
      </c>
      <c r="M87" s="190">
        <v>74.3812195121951</v>
      </c>
      <c r="N87" s="190">
        <v>76.7051219512195</v>
      </c>
      <c r="O87" s="190">
        <v>76.0817073170732</v>
      </c>
      <c r="P87" s="190">
        <v>74.1146341463415</v>
      </c>
      <c r="Q87" s="190">
        <v>76.7280487804878</v>
      </c>
      <c r="R87" s="190">
        <v>77.0921951219512</v>
      </c>
      <c r="S87" s="190">
        <v>77.1975609756098</v>
      </c>
      <c r="T87" s="190">
        <v>75.280487804878</v>
      </c>
      <c r="U87" s="190">
        <v>76.1517073170732</v>
      </c>
      <c r="V87" s="190">
        <v>78.4836585365854</v>
      </c>
      <c r="W87" s="191">
        <v>69.8092682926829</v>
      </c>
      <c r="X87" s="191">
        <v>74.1780487804878</v>
      </c>
      <c r="Y87" s="191">
        <v>76.739512195122</v>
      </c>
      <c r="Z87" s="191">
        <v>74.7658536585366</v>
      </c>
      <c r="AA87" s="191">
        <v>69.8243902439024</v>
      </c>
      <c r="AB87" s="193">
        <v>75.08375496196976</v>
      </c>
      <c r="AC87" s="89"/>
    </row>
    <row r="88" spans="2:29" ht="12.75">
      <c r="B88" s="189">
        <v>1988</v>
      </c>
      <c r="C88" s="190">
        <v>75.1441463414634</v>
      </c>
      <c r="D88" s="190">
        <v>75.9682926829268</v>
      </c>
      <c r="E88" s="190">
        <v>74.7717073170732</v>
      </c>
      <c r="F88" s="190">
        <v>74.5770731707317</v>
      </c>
      <c r="G88" s="190">
        <v>76.3207317073171</v>
      </c>
      <c r="H88" s="190">
        <v>74.98292682926831</v>
      </c>
      <c r="I88" s="190">
        <v>76.53536585365855</v>
      </c>
      <c r="J88" s="190">
        <v>74.4365853658537</v>
      </c>
      <c r="K88" s="190">
        <v>73.85365853658536</v>
      </c>
      <c r="L88" s="190">
        <v>76.4056097560976</v>
      </c>
      <c r="M88" s="190">
        <v>74.47778455284553</v>
      </c>
      <c r="N88" s="190">
        <v>76.890243902439</v>
      </c>
      <c r="O88" s="190">
        <v>76.2204878048781</v>
      </c>
      <c r="P88" s="190">
        <v>74.2146341463415</v>
      </c>
      <c r="Q88" s="190">
        <v>76.7470731707317</v>
      </c>
      <c r="R88" s="190">
        <v>76.9792682926829</v>
      </c>
      <c r="S88" s="190">
        <v>77.2265853658537</v>
      </c>
      <c r="T88" s="190">
        <v>75.3804878048781</v>
      </c>
      <c r="U88" s="190">
        <v>76.4326829268293</v>
      </c>
      <c r="V88" s="190">
        <v>78.3992682926829</v>
      </c>
      <c r="W88" s="191">
        <v>70.33439024390245</v>
      </c>
      <c r="X88" s="191">
        <v>74.4243902439024</v>
      </c>
      <c r="Y88" s="191">
        <v>76.8092682926829</v>
      </c>
      <c r="Z88" s="191">
        <v>74.7658536585366</v>
      </c>
      <c r="AA88" s="191">
        <v>70.176462601626</v>
      </c>
      <c r="AB88" s="193">
        <v>75.18061138289507</v>
      </c>
      <c r="AC88" s="89"/>
    </row>
    <row r="89" spans="2:29" ht="12.75">
      <c r="B89" s="189">
        <v>1989</v>
      </c>
      <c r="C89" s="190">
        <v>75.2480487804878</v>
      </c>
      <c r="D89" s="190">
        <v>75.9682926829268</v>
      </c>
      <c r="E89" s="190">
        <v>74.799756097561</v>
      </c>
      <c r="F89" s="190">
        <v>74.7921951219512</v>
      </c>
      <c r="G89" s="190">
        <v>76.470243902439</v>
      </c>
      <c r="H89" s="190">
        <v>75.09512195121951</v>
      </c>
      <c r="I89" s="190">
        <v>76.6878048780488</v>
      </c>
      <c r="J89" s="190">
        <v>76.3073170731707</v>
      </c>
      <c r="K89" s="190">
        <v>73.9268292682927</v>
      </c>
      <c r="L89" s="190">
        <v>76.8048780487805</v>
      </c>
      <c r="M89" s="190">
        <v>74.57434959349597</v>
      </c>
      <c r="N89" s="190">
        <v>76.7341463414634</v>
      </c>
      <c r="O89" s="190">
        <v>76.500487804878</v>
      </c>
      <c r="P89" s="190">
        <v>74.3146341463415</v>
      </c>
      <c r="Q89" s="190">
        <v>76.8136585365854</v>
      </c>
      <c r="R89" s="190">
        <v>77.7268292682927</v>
      </c>
      <c r="S89" s="190">
        <v>77.4212195121951</v>
      </c>
      <c r="T89" s="190">
        <v>75.5829268292683</v>
      </c>
      <c r="U89" s="190">
        <v>76.7136585365854</v>
      </c>
      <c r="V89" s="190">
        <v>78.8180487804878</v>
      </c>
      <c r="W89" s="191">
        <v>70.859512195122</v>
      </c>
      <c r="X89" s="191">
        <v>74.8243902439024</v>
      </c>
      <c r="Y89" s="191">
        <v>77.0656097560976</v>
      </c>
      <c r="Z89" s="191">
        <v>75.0170731707317</v>
      </c>
      <c r="AA89" s="191">
        <v>70.5285349593496</v>
      </c>
      <c r="AB89" s="193">
        <v>75.43936034604745</v>
      </c>
      <c r="AC89" s="89"/>
    </row>
    <row r="90" spans="2:29" ht="12.75">
      <c r="B90" s="189">
        <v>1990</v>
      </c>
      <c r="C90" s="190">
        <v>75.53</v>
      </c>
      <c r="D90" s="190">
        <v>75.9682926829268</v>
      </c>
      <c r="E90" s="190">
        <v>74.8053658536585</v>
      </c>
      <c r="F90" s="190">
        <v>74.8131707317073</v>
      </c>
      <c r="G90" s="190">
        <v>76.7453658536586</v>
      </c>
      <c r="H90" s="190">
        <v>75.2073170731707</v>
      </c>
      <c r="I90" s="190">
        <v>76.9390243902439</v>
      </c>
      <c r="J90" s="190">
        <v>76.6073170731707</v>
      </c>
      <c r="K90" s="190">
        <v>74.5829268292683</v>
      </c>
      <c r="L90" s="190">
        <v>76.8590243902439</v>
      </c>
      <c r="M90" s="190">
        <v>74.6709146341464</v>
      </c>
      <c r="N90" s="190">
        <v>76.8780487804878</v>
      </c>
      <c r="O90" s="190">
        <v>76.5373170731707</v>
      </c>
      <c r="P90" s="190">
        <v>73.6634146341463</v>
      </c>
      <c r="Q90" s="190">
        <v>76.8375609756098</v>
      </c>
      <c r="R90" s="190">
        <v>77.5368292682927</v>
      </c>
      <c r="S90" s="190">
        <v>77.2424390243902</v>
      </c>
      <c r="T90" s="190">
        <v>75.8804878048781</v>
      </c>
      <c r="U90" s="190">
        <v>76.9946341463415</v>
      </c>
      <c r="V90" s="190">
        <v>78.8368292682927</v>
      </c>
      <c r="W90" s="191">
        <v>71.2948780487805</v>
      </c>
      <c r="X90" s="191">
        <v>75.3780487804878</v>
      </c>
      <c r="Y90" s="191">
        <v>77.3770731707317</v>
      </c>
      <c r="Z90" s="191">
        <v>75.2146341463415</v>
      </c>
      <c r="AA90" s="191">
        <v>70.8806073170732</v>
      </c>
      <c r="AB90" s="193">
        <v>75.60505760546654</v>
      </c>
      <c r="AC90" s="89"/>
    </row>
    <row r="91" spans="2:29" ht="12.75">
      <c r="B91" s="189">
        <v>1991</v>
      </c>
      <c r="C91" s="190">
        <v>75.5678048780488</v>
      </c>
      <c r="D91" s="190">
        <v>76.0707317073171</v>
      </c>
      <c r="E91" s="190">
        <v>75.1578048780488</v>
      </c>
      <c r="F91" s="190">
        <v>75.2275609756098</v>
      </c>
      <c r="G91" s="190">
        <v>76.92</v>
      </c>
      <c r="H91" s="190">
        <v>75.319512195122</v>
      </c>
      <c r="I91" s="190">
        <v>77.1365853658537</v>
      </c>
      <c r="J91" s="190">
        <v>76.7585365853659</v>
      </c>
      <c r="K91" s="190">
        <v>75.0317073170732</v>
      </c>
      <c r="L91" s="190">
        <v>76.8780487804878</v>
      </c>
      <c r="M91" s="190">
        <v>75.4634146341463</v>
      </c>
      <c r="N91" s="190">
        <v>77</v>
      </c>
      <c r="O91" s="190">
        <v>76.9807317073171</v>
      </c>
      <c r="P91" s="190">
        <v>73.4585365853659</v>
      </c>
      <c r="Q91" s="190">
        <v>76.9712195121951</v>
      </c>
      <c r="R91" s="190">
        <v>77.6668292682927</v>
      </c>
      <c r="S91" s="190">
        <v>77.5146341463415</v>
      </c>
      <c r="T91" s="190">
        <v>76.0829268292683</v>
      </c>
      <c r="U91" s="190">
        <v>77.2756097560976</v>
      </c>
      <c r="V91" s="190">
        <v>79.1007317073171</v>
      </c>
      <c r="W91" s="191">
        <v>71.730243902439</v>
      </c>
      <c r="X91" s="191">
        <v>76.0317073170732</v>
      </c>
      <c r="Y91" s="191">
        <v>77.5534146341464</v>
      </c>
      <c r="Z91" s="191">
        <v>75.3658536585366</v>
      </c>
      <c r="AA91" s="191">
        <v>71.4004536585366</v>
      </c>
      <c r="AB91" s="193">
        <v>75.80818241464823</v>
      </c>
      <c r="AC91" s="89"/>
    </row>
    <row r="92" spans="2:29" ht="12.75">
      <c r="B92" s="189">
        <v>1992</v>
      </c>
      <c r="C92" s="190">
        <v>75.8553658536585</v>
      </c>
      <c r="D92" s="190">
        <v>76.2707317073171</v>
      </c>
      <c r="E92" s="190">
        <v>75.1941463414634</v>
      </c>
      <c r="F92" s="190">
        <v>75.4553658536585</v>
      </c>
      <c r="G92" s="190">
        <v>77.2048780487805</v>
      </c>
      <c r="H92" s="190">
        <v>75.819512195122</v>
      </c>
      <c r="I92" s="190">
        <v>77.3829268292683</v>
      </c>
      <c r="J92" s="190">
        <v>76.5048780487805</v>
      </c>
      <c r="K92" s="190">
        <v>76.2341463414634</v>
      </c>
      <c r="L92" s="190">
        <v>77.2378048780488</v>
      </c>
      <c r="M92" s="190">
        <v>75.7707317073171</v>
      </c>
      <c r="N92" s="190">
        <v>77.2170731707317</v>
      </c>
      <c r="O92" s="190">
        <v>77.1843902439025</v>
      </c>
      <c r="P92" s="190">
        <v>73.6731707317073</v>
      </c>
      <c r="Q92" s="190">
        <v>77.41</v>
      </c>
      <c r="R92" s="190">
        <v>77.9987804878049</v>
      </c>
      <c r="S92" s="190">
        <v>77.8060975609756</v>
      </c>
      <c r="T92" s="190">
        <v>76.4341463414634</v>
      </c>
      <c r="U92" s="190">
        <v>77.3780487804878</v>
      </c>
      <c r="V92" s="190">
        <v>79.1539024390244</v>
      </c>
      <c r="W92" s="191">
        <v>72.2060975609756</v>
      </c>
      <c r="X92" s="191">
        <v>76.1243902439025</v>
      </c>
      <c r="Y92" s="191">
        <v>77.3207317073171</v>
      </c>
      <c r="Z92" s="191">
        <v>75.6421951219512</v>
      </c>
      <c r="AA92" s="191">
        <v>71.6989317073171</v>
      </c>
      <c r="AB92" s="193">
        <v>76.07444258972353</v>
      </c>
      <c r="AC92" s="89"/>
    </row>
    <row r="93" spans="2:29" ht="12.75">
      <c r="B93" s="189">
        <v>1993</v>
      </c>
      <c r="C93" s="190">
        <v>76.1063414634146</v>
      </c>
      <c r="D93" s="190">
        <v>76.3170731707317</v>
      </c>
      <c r="E93" s="190">
        <v>75.1168292682927</v>
      </c>
      <c r="F93" s="190">
        <v>75.7051219512195</v>
      </c>
      <c r="G93" s="190">
        <v>77.2612195121951</v>
      </c>
      <c r="H93" s="190">
        <v>75.8707317073171</v>
      </c>
      <c r="I93" s="190">
        <v>77.390243902439</v>
      </c>
      <c r="J93" s="190">
        <v>77.1536585365854</v>
      </c>
      <c r="K93" s="190">
        <v>76.05853658536586</v>
      </c>
      <c r="L93" s="190">
        <v>77.51</v>
      </c>
      <c r="M93" s="190">
        <v>75.7121951219512</v>
      </c>
      <c r="N93" s="190">
        <v>76.9165853658537</v>
      </c>
      <c r="O93" s="190">
        <v>77.1517073170732</v>
      </c>
      <c r="P93" s="190">
        <v>74.1121951219512</v>
      </c>
      <c r="Q93" s="190">
        <v>77.5465853658537</v>
      </c>
      <c r="R93" s="190">
        <v>78.0604878048781</v>
      </c>
      <c r="S93" s="190">
        <v>78.0853658536586</v>
      </c>
      <c r="T93" s="190">
        <v>76.3853658536585</v>
      </c>
      <c r="U93" s="190">
        <v>77.8780487804878</v>
      </c>
      <c r="V93" s="190">
        <v>79.2936585365854</v>
      </c>
      <c r="W93" s="191">
        <v>72.6819512195122</v>
      </c>
      <c r="X93" s="191">
        <v>76.4341463414634</v>
      </c>
      <c r="Y93" s="191">
        <v>77.6851219512195</v>
      </c>
      <c r="Z93" s="191">
        <v>75.419512195122</v>
      </c>
      <c r="AA93" s="191">
        <v>71.9768219512195</v>
      </c>
      <c r="AB93" s="193">
        <v>76.12536614799834</v>
      </c>
      <c r="AC93" s="89"/>
    </row>
    <row r="94" spans="2:29" ht="12.75">
      <c r="B94" s="189">
        <v>1994</v>
      </c>
      <c r="C94" s="190">
        <v>76.4570731707317</v>
      </c>
      <c r="D94" s="190">
        <v>76.5707317073171</v>
      </c>
      <c r="E94" s="190">
        <v>75.3751219512195</v>
      </c>
      <c r="F94" s="190">
        <v>76.3956097560976</v>
      </c>
      <c r="G94" s="190">
        <v>77.6760975609756</v>
      </c>
      <c r="H94" s="190">
        <v>76.2707317073171</v>
      </c>
      <c r="I94" s="190">
        <v>77.6390243902439</v>
      </c>
      <c r="J94" s="190">
        <v>77.4024390243903</v>
      </c>
      <c r="K94" s="190">
        <v>75.8829268292683</v>
      </c>
      <c r="L94" s="190">
        <v>77.749756097561</v>
      </c>
      <c r="M94" s="190">
        <v>76.3707317073171</v>
      </c>
      <c r="N94" s="190">
        <v>77.3751219512195</v>
      </c>
      <c r="O94" s="190">
        <v>77.689756097561</v>
      </c>
      <c r="P94" s="190">
        <v>74.6146341463415</v>
      </c>
      <c r="Q94" s="190">
        <v>77.9014634146342</v>
      </c>
      <c r="R94" s="190">
        <v>78.650243902439</v>
      </c>
      <c r="S94" s="190">
        <v>78.35</v>
      </c>
      <c r="T94" s="190">
        <v>76.8853658536585</v>
      </c>
      <c r="U94" s="190">
        <v>77.8780487804878</v>
      </c>
      <c r="V94" s="190">
        <v>79.6870731707317</v>
      </c>
      <c r="W94" s="191">
        <v>73.0381707317073</v>
      </c>
      <c r="X94" s="191">
        <v>76.8829268292683</v>
      </c>
      <c r="Y94" s="191">
        <v>77.8619512195122</v>
      </c>
      <c r="Z94" s="191">
        <v>75.5743902439025</v>
      </c>
      <c r="AA94" s="191">
        <v>72.2241073170732</v>
      </c>
      <c r="AB94" s="193">
        <v>76.4127191509383</v>
      </c>
      <c r="AC94" s="89"/>
    </row>
    <row r="95" spans="2:29" ht="12.75">
      <c r="B95" s="189">
        <v>1995</v>
      </c>
      <c r="C95" s="190">
        <v>76.7156097560976</v>
      </c>
      <c r="D95" s="190">
        <v>76.6682926829268</v>
      </c>
      <c r="E95" s="190">
        <v>75.2126829268293</v>
      </c>
      <c r="F95" s="190">
        <v>76.409512195122</v>
      </c>
      <c r="G95" s="190">
        <v>77.7834146341464</v>
      </c>
      <c r="H95" s="190">
        <v>76.4219512195122</v>
      </c>
      <c r="I95" s="190">
        <v>77.5853658536585</v>
      </c>
      <c r="J95" s="190">
        <v>77.4512195121951</v>
      </c>
      <c r="K95" s="190">
        <v>75.8341463414634</v>
      </c>
      <c r="L95" s="190">
        <v>78.0143902439025</v>
      </c>
      <c r="M95" s="190">
        <v>76.5121951219512</v>
      </c>
      <c r="N95" s="190">
        <v>77.4046341463415</v>
      </c>
      <c r="O95" s="190">
        <v>77.7365853658537</v>
      </c>
      <c r="P95" s="190">
        <v>75.0634146341463</v>
      </c>
      <c r="Q95" s="190">
        <v>77.9807317073171</v>
      </c>
      <c r="R95" s="190">
        <v>78.7404878048781</v>
      </c>
      <c r="S95" s="190">
        <v>78.4170731707317</v>
      </c>
      <c r="T95" s="190">
        <v>76.8365853658537</v>
      </c>
      <c r="U95" s="190">
        <v>77.8292682926829</v>
      </c>
      <c r="V95" s="190">
        <v>79.5363414634147</v>
      </c>
      <c r="W95" s="191">
        <v>73.3943902439024</v>
      </c>
      <c r="X95" s="191">
        <v>76.7341463414634</v>
      </c>
      <c r="Y95" s="191">
        <v>77.9775609756098</v>
      </c>
      <c r="Z95" s="191">
        <v>75.6219512195122</v>
      </c>
      <c r="AA95" s="191">
        <v>72.4375073170732</v>
      </c>
      <c r="AB95" s="193">
        <v>76.4799292437286</v>
      </c>
      <c r="AC95" s="89"/>
    </row>
    <row r="96" spans="2:29" ht="12.75">
      <c r="B96" s="189">
        <v>1996</v>
      </c>
      <c r="C96" s="190">
        <v>76.9836585365854</v>
      </c>
      <c r="D96" s="190">
        <v>76.9219512195122</v>
      </c>
      <c r="E96" s="190">
        <v>75.5914634146342</v>
      </c>
      <c r="F96" s="190">
        <v>76.6934146341464</v>
      </c>
      <c r="G96" s="190">
        <v>78.0048780487805</v>
      </c>
      <c r="H96" s="190">
        <v>76.6731707317073</v>
      </c>
      <c r="I96" s="190">
        <v>77.6853658536585</v>
      </c>
      <c r="J96" s="190">
        <v>78.1048780487805</v>
      </c>
      <c r="K96" s="190">
        <v>75.7853658536585</v>
      </c>
      <c r="L96" s="190">
        <v>78.3319512195122</v>
      </c>
      <c r="M96" s="190">
        <v>76.519512195122</v>
      </c>
      <c r="N96" s="190">
        <v>77.4356097560976</v>
      </c>
      <c r="O96" s="190">
        <v>78.1504878048781</v>
      </c>
      <c r="P96" s="190">
        <v>75.009756097561</v>
      </c>
      <c r="Q96" s="190">
        <v>78.1204878048781</v>
      </c>
      <c r="R96" s="190">
        <v>78.9590243902439</v>
      </c>
      <c r="S96" s="190">
        <v>78.8960975609756</v>
      </c>
      <c r="T96" s="190">
        <v>77.0878048780488</v>
      </c>
      <c r="U96" s="190">
        <v>78.0780487804878</v>
      </c>
      <c r="V96" s="190">
        <v>80.200243902439</v>
      </c>
      <c r="W96" s="191">
        <v>73.8210975609756</v>
      </c>
      <c r="X96" s="191">
        <v>76.7878048780488</v>
      </c>
      <c r="Y96" s="191">
        <v>78.2304878048781</v>
      </c>
      <c r="Z96" s="191">
        <v>75.9965853658537</v>
      </c>
      <c r="AA96" s="191">
        <v>72.7771243902439</v>
      </c>
      <c r="AB96" s="193">
        <v>76.81857743333771</v>
      </c>
      <c r="AC96" s="89"/>
    </row>
    <row r="97" spans="2:29" ht="12.75">
      <c r="B97" s="189">
        <v>1997</v>
      </c>
      <c r="C97" s="190">
        <v>77.3875609756098</v>
      </c>
      <c r="D97" s="190">
        <v>77.2219512195122</v>
      </c>
      <c r="E97" s="190">
        <v>75.9451219512195</v>
      </c>
      <c r="F97" s="190">
        <v>76.8785365853659</v>
      </c>
      <c r="G97" s="190">
        <v>78.3560975609756</v>
      </c>
      <c r="H97" s="190">
        <v>77.0731707317073</v>
      </c>
      <c r="I97" s="190">
        <v>78.1365853658537</v>
      </c>
      <c r="J97" s="190">
        <v>78</v>
      </c>
      <c r="K97" s="190">
        <v>75.9365853658537</v>
      </c>
      <c r="L97" s="190">
        <v>78.6285365853659</v>
      </c>
      <c r="M97" s="190">
        <v>76.880487804878</v>
      </c>
      <c r="N97" s="190">
        <v>77.7943902439024</v>
      </c>
      <c r="O97" s="190">
        <v>78.1426829268293</v>
      </c>
      <c r="P97" s="190">
        <v>75.4146341463415</v>
      </c>
      <c r="Q97" s="190">
        <v>78.6041463414634</v>
      </c>
      <c r="R97" s="190">
        <v>79.1975609756098</v>
      </c>
      <c r="S97" s="190">
        <v>79.079512195122</v>
      </c>
      <c r="T97" s="190">
        <v>77.3390243902439</v>
      </c>
      <c r="U97" s="190">
        <v>78.4804878048781</v>
      </c>
      <c r="V97" s="190">
        <v>80.4241463414634</v>
      </c>
      <c r="W97" s="191">
        <v>74.2478048780488</v>
      </c>
      <c r="X97" s="191">
        <v>77.3341463414634</v>
      </c>
      <c r="Y97" s="191">
        <v>78.4804878048781</v>
      </c>
      <c r="Z97" s="191">
        <v>76.1268292682927</v>
      </c>
      <c r="AA97" s="191">
        <v>73.0990780487805</v>
      </c>
      <c r="AB97" s="193">
        <v>77.08001635122149</v>
      </c>
      <c r="AC97" s="89"/>
    </row>
    <row r="98" spans="2:29" ht="12.75">
      <c r="B98" s="189">
        <v>1998</v>
      </c>
      <c r="C98" s="190">
        <v>77.7543902439024</v>
      </c>
      <c r="D98" s="190">
        <v>77.3731707317073</v>
      </c>
      <c r="E98" s="190">
        <v>76.349756097561</v>
      </c>
      <c r="F98" s="190">
        <v>77.0907317073171</v>
      </c>
      <c r="G98" s="190">
        <v>78.3073170731707</v>
      </c>
      <c r="H98" s="190">
        <v>77.4756097560976</v>
      </c>
      <c r="I98" s="190">
        <v>77.8390243902439</v>
      </c>
      <c r="J98" s="190">
        <v>78.1487804878049</v>
      </c>
      <c r="K98" s="190">
        <v>76.10325203252037</v>
      </c>
      <c r="L98" s="190">
        <v>78.7243902439024</v>
      </c>
      <c r="M98" s="190">
        <v>77.0170731707317</v>
      </c>
      <c r="N98" s="190">
        <v>77.8729268292683</v>
      </c>
      <c r="O98" s="190">
        <v>78.34</v>
      </c>
      <c r="P98" s="190">
        <v>75.6634146341463</v>
      </c>
      <c r="Q98" s="190">
        <v>78.6846341463415</v>
      </c>
      <c r="R98" s="190">
        <v>79.3431707317073</v>
      </c>
      <c r="S98" s="190">
        <v>79.3246341463415</v>
      </c>
      <c r="T98" s="190">
        <v>77.4414634146342</v>
      </c>
      <c r="U98" s="190">
        <v>78.6317073170732</v>
      </c>
      <c r="V98" s="190">
        <v>80.5014634146342</v>
      </c>
      <c r="W98" s="191">
        <v>74.81060975609755</v>
      </c>
      <c r="X98" s="191">
        <v>78.0853658536585</v>
      </c>
      <c r="Y98" s="191">
        <v>78.6624390243902</v>
      </c>
      <c r="Z98" s="191">
        <v>76.5860975609756</v>
      </c>
      <c r="AA98" s="191">
        <v>73.4081926829269</v>
      </c>
      <c r="AB98" s="193">
        <v>77.3384907141032</v>
      </c>
      <c r="AC98" s="89"/>
    </row>
    <row r="99" spans="2:29" ht="12.75">
      <c r="B99" s="189">
        <v>1999</v>
      </c>
      <c r="C99" s="190">
        <v>77.7409756097561</v>
      </c>
      <c r="D99" s="190">
        <v>77.3756097560976</v>
      </c>
      <c r="E99" s="190">
        <v>76.4829268292683</v>
      </c>
      <c r="F99" s="190">
        <v>77.2912195121951</v>
      </c>
      <c r="G99" s="190">
        <v>78.509756097561</v>
      </c>
      <c r="H99" s="190">
        <v>77.7268292682927</v>
      </c>
      <c r="I99" s="190">
        <v>77.9878048780488</v>
      </c>
      <c r="J99" s="190">
        <v>78.6585365853659</v>
      </c>
      <c r="K99" s="190">
        <v>76.26991869918704</v>
      </c>
      <c r="L99" s="190">
        <v>79.1151219512195</v>
      </c>
      <c r="M99" s="190">
        <v>77.7707317073171</v>
      </c>
      <c r="N99" s="190">
        <v>77.8326829268293</v>
      </c>
      <c r="O99" s="190">
        <v>78.3078048780488</v>
      </c>
      <c r="P99" s="190">
        <v>75.9658536585366</v>
      </c>
      <c r="Q99" s="190">
        <v>78.68</v>
      </c>
      <c r="R99" s="190">
        <v>79.4309756097561</v>
      </c>
      <c r="S99" s="190">
        <v>79.570243902439</v>
      </c>
      <c r="T99" s="190">
        <v>77.5914634146342</v>
      </c>
      <c r="U99" s="190">
        <v>78.9317073170732</v>
      </c>
      <c r="V99" s="190">
        <v>80.5707317073171</v>
      </c>
      <c r="W99" s="191">
        <v>75.3734146341463</v>
      </c>
      <c r="X99" s="191">
        <v>77.890243902439</v>
      </c>
      <c r="Y99" s="191">
        <v>78.9341463414634</v>
      </c>
      <c r="Z99" s="191">
        <v>76.9341463414634</v>
      </c>
      <c r="AA99" s="191">
        <v>73.6968365853659</v>
      </c>
      <c r="AB99" s="193">
        <v>77.58044136546648</v>
      </c>
      <c r="AC99" s="89"/>
    </row>
    <row r="100" spans="2:29" ht="12.75">
      <c r="B100" s="189">
        <v>2000</v>
      </c>
      <c r="C100" s="190">
        <v>78.0417073170732</v>
      </c>
      <c r="D100" s="190">
        <v>77.6243902439024</v>
      </c>
      <c r="E100" s="190">
        <v>76.7536585365854</v>
      </c>
      <c r="F100" s="190">
        <v>77.5012195121951</v>
      </c>
      <c r="G100" s="190">
        <v>78.909756097561</v>
      </c>
      <c r="H100" s="190">
        <v>77.9268292682927</v>
      </c>
      <c r="I100" s="190">
        <v>77.9878048780488</v>
      </c>
      <c r="J100" s="190">
        <v>78.9536585365854</v>
      </c>
      <c r="K100" s="190">
        <v>76.4365853658537</v>
      </c>
      <c r="L100" s="190">
        <v>79.5224390243903</v>
      </c>
      <c r="M100" s="190">
        <v>77.8731707317073</v>
      </c>
      <c r="N100" s="190">
        <v>77.9878048780488</v>
      </c>
      <c r="O100" s="190">
        <v>78.6039024390244</v>
      </c>
      <c r="P100" s="190">
        <v>76.5170731707317</v>
      </c>
      <c r="Q100" s="190">
        <v>78.9658536585366</v>
      </c>
      <c r="R100" s="190">
        <v>79.6482926829268</v>
      </c>
      <c r="S100" s="190">
        <v>79.6809756097561</v>
      </c>
      <c r="T100" s="190">
        <v>77.7414634146342</v>
      </c>
      <c r="U100" s="190">
        <v>79.2341463414634</v>
      </c>
      <c r="V100" s="190">
        <v>81.0760975609756</v>
      </c>
      <c r="W100" s="191">
        <v>75.8554878048781</v>
      </c>
      <c r="X100" s="191">
        <v>78.6365853658537</v>
      </c>
      <c r="Y100" s="191">
        <v>79.1853658536585</v>
      </c>
      <c r="Z100" s="191">
        <v>77.0341463414634</v>
      </c>
      <c r="AA100" s="191">
        <v>73.9607707317073</v>
      </c>
      <c r="AB100" s="193">
        <v>77.83643127044208</v>
      </c>
      <c r="AC100" s="89"/>
    </row>
    <row r="101" spans="2:29" ht="12.75">
      <c r="B101" s="189">
        <v>2001</v>
      </c>
      <c r="C101" s="190">
        <v>78.5319512195122</v>
      </c>
      <c r="D101" s="190">
        <v>77.9243902439025</v>
      </c>
      <c r="E101" s="190">
        <v>76.9439024390244</v>
      </c>
      <c r="F101" s="190">
        <v>77.9751219512195</v>
      </c>
      <c r="G101" s="190">
        <v>79.109756097561</v>
      </c>
      <c r="H101" s="190">
        <v>78.3292682926829</v>
      </c>
      <c r="I101" s="190">
        <v>77.9853658536586</v>
      </c>
      <c r="J101" s="190">
        <v>79.4073170731707</v>
      </c>
      <c r="K101" s="190">
        <v>77.1390243902439</v>
      </c>
      <c r="L101" s="190">
        <v>79.6756097560976</v>
      </c>
      <c r="M101" s="190">
        <v>77.8829268292683</v>
      </c>
      <c r="N101" s="190">
        <v>78.1951219512195</v>
      </c>
      <c r="O101" s="190">
        <v>78.810243902439</v>
      </c>
      <c r="P101" s="190">
        <v>76.8170731707317</v>
      </c>
      <c r="Q101" s="190">
        <v>79.0170731707317</v>
      </c>
      <c r="R101" s="190">
        <v>79.7548780487805</v>
      </c>
      <c r="S101" s="190">
        <v>80.0914634146341</v>
      </c>
      <c r="T101" s="190">
        <v>77.6658536585366</v>
      </c>
      <c r="U101" s="190">
        <v>79.6341463414634</v>
      </c>
      <c r="V101" s="190">
        <v>81.4170731707317</v>
      </c>
      <c r="W101" s="191">
        <v>76.3375609756098</v>
      </c>
      <c r="X101" s="191">
        <v>78.6926829268293</v>
      </c>
      <c r="Y101" s="191">
        <v>79.4390243902439</v>
      </c>
      <c r="Z101" s="191">
        <v>77.0341463414634</v>
      </c>
      <c r="AA101" s="191">
        <v>74.1926951219512</v>
      </c>
      <c r="AB101" s="193">
        <v>78.01233037681824</v>
      </c>
      <c r="AC101" s="89"/>
    </row>
    <row r="102" spans="2:29" ht="12.75">
      <c r="B102" s="189">
        <v>2002</v>
      </c>
      <c r="C102" s="190">
        <v>78.6931707317073</v>
      </c>
      <c r="D102" s="190">
        <v>78.0268292682927</v>
      </c>
      <c r="E102" s="190">
        <v>77.0926829268293</v>
      </c>
      <c r="F102" s="190">
        <v>78.1236585365854</v>
      </c>
      <c r="G102" s="190">
        <v>79.3121951219512</v>
      </c>
      <c r="H102" s="190">
        <v>78.2292682926829</v>
      </c>
      <c r="I102" s="190">
        <v>78.6926829268293</v>
      </c>
      <c r="J102" s="190">
        <v>79.4512195121951</v>
      </c>
      <c r="K102" s="190">
        <v>77.6878048780488</v>
      </c>
      <c r="L102" s="190">
        <v>79.7756097560976</v>
      </c>
      <c r="M102" s="190">
        <v>78.119512195122</v>
      </c>
      <c r="N102" s="190">
        <v>78.2826829268293</v>
      </c>
      <c r="O102" s="190">
        <v>78.9231707317073</v>
      </c>
      <c r="P102" s="190">
        <v>77.0682926829268</v>
      </c>
      <c r="Q102" s="190">
        <v>79.1609756097561</v>
      </c>
      <c r="R102" s="190">
        <v>79.8463414634146</v>
      </c>
      <c r="S102" s="190">
        <v>80.2960975609756</v>
      </c>
      <c r="T102" s="190">
        <v>77.590243902439</v>
      </c>
      <c r="U102" s="190">
        <v>79.9365853658537</v>
      </c>
      <c r="V102" s="190">
        <v>81.5634146341463</v>
      </c>
      <c r="W102" s="191">
        <v>76.8239024390244</v>
      </c>
      <c r="X102" s="191">
        <v>78.8463414634146</v>
      </c>
      <c r="Y102" s="191">
        <v>79.6390243902439</v>
      </c>
      <c r="Z102" s="191">
        <v>77.2365853658537</v>
      </c>
      <c r="AA102" s="191">
        <v>74.3292585365854</v>
      </c>
      <c r="AB102" s="193">
        <v>78.16531801505613</v>
      </c>
      <c r="AC102" s="186"/>
    </row>
    <row r="103" spans="2:29" ht="12.75">
      <c r="B103" s="189">
        <v>2003</v>
      </c>
      <c r="C103" s="190">
        <v>78.6863414634146</v>
      </c>
      <c r="D103" s="190">
        <v>78.7292682926829</v>
      </c>
      <c r="E103" s="190">
        <v>77.4414634146342</v>
      </c>
      <c r="F103" s="190">
        <v>78.3682926829268</v>
      </c>
      <c r="G103" s="190">
        <v>79.2634146341464</v>
      </c>
      <c r="H103" s="190">
        <v>78.4804878048781</v>
      </c>
      <c r="I103" s="190">
        <v>78.8414634146341</v>
      </c>
      <c r="J103" s="190">
        <v>79.6487804878049</v>
      </c>
      <c r="K103" s="190">
        <v>78.190243902439</v>
      </c>
      <c r="L103" s="190">
        <v>79.6386735956548</v>
      </c>
      <c r="M103" s="190">
        <v>77.9268292682927</v>
      </c>
      <c r="N103" s="190">
        <v>78.4926829268293</v>
      </c>
      <c r="O103" s="190">
        <v>79.490243902439</v>
      </c>
      <c r="P103" s="190">
        <v>77.2731707317073</v>
      </c>
      <c r="Q103" s="190">
        <v>79.5560975609756</v>
      </c>
      <c r="R103" s="190">
        <v>80.1148780487805</v>
      </c>
      <c r="S103" s="190">
        <v>80.4878048780488</v>
      </c>
      <c r="T103" s="190">
        <v>78.3951219512195</v>
      </c>
      <c r="U103" s="190">
        <v>80.2390243902439</v>
      </c>
      <c r="V103" s="190">
        <v>81.76</v>
      </c>
      <c r="W103" s="191">
        <v>77.260243902439</v>
      </c>
      <c r="X103" s="191">
        <v>79.1463414634146</v>
      </c>
      <c r="Y103" s="191">
        <v>79.790243902439</v>
      </c>
      <c r="Z103" s="191">
        <v>77.1407317073171</v>
      </c>
      <c r="AA103" s="191">
        <v>74.4111170731707</v>
      </c>
      <c r="AB103" s="193">
        <v>78.29894617358514</v>
      </c>
      <c r="AC103" s="186"/>
    </row>
    <row r="104" spans="2:29" ht="12.75">
      <c r="B104" s="189">
        <v>2004</v>
      </c>
      <c r="C104" s="190">
        <v>79.2153658536586</v>
      </c>
      <c r="D104" s="190">
        <v>79.1048780487805</v>
      </c>
      <c r="E104" s="190">
        <v>77.4926829268293</v>
      </c>
      <c r="F104" s="190">
        <v>78.7146341463415</v>
      </c>
      <c r="G104" s="190">
        <v>80.1634146341463</v>
      </c>
      <c r="H104" s="190">
        <v>78.4804878048781</v>
      </c>
      <c r="I104" s="190">
        <v>78.9414634146341</v>
      </c>
      <c r="J104" s="190">
        <v>80.9073170731707</v>
      </c>
      <c r="K104" s="190">
        <v>78.79146341463414</v>
      </c>
      <c r="L104" s="190">
        <v>80.6530868932208</v>
      </c>
      <c r="M104" s="190">
        <v>78.55121951219516</v>
      </c>
      <c r="N104" s="190">
        <v>78.6926829268293</v>
      </c>
      <c r="O104" s="190">
        <v>79.8414634146342</v>
      </c>
      <c r="P104" s="190">
        <v>77.6719512195122</v>
      </c>
      <c r="Q104" s="190">
        <v>80.0936585365854</v>
      </c>
      <c r="R104" s="190">
        <v>80.4975609756098</v>
      </c>
      <c r="S104" s="190">
        <v>81.0878048780488</v>
      </c>
      <c r="T104" s="190">
        <v>78.7463414634146</v>
      </c>
      <c r="U104" s="190">
        <v>80.490243902439</v>
      </c>
      <c r="V104" s="190">
        <v>82.030243902439</v>
      </c>
      <c r="W104" s="191">
        <v>77.8465853658537</v>
      </c>
      <c r="X104" s="191">
        <v>79.5487804878049</v>
      </c>
      <c r="Y104" s="191">
        <v>79.9841463414634</v>
      </c>
      <c r="Z104" s="191">
        <v>77.4251219512195</v>
      </c>
      <c r="AA104" s="191">
        <v>74.4342268292683</v>
      </c>
      <c r="AB104" s="193">
        <v>78.63698523148679</v>
      </c>
      <c r="AC104" s="89"/>
    </row>
    <row r="105" spans="2:29" ht="12.75">
      <c r="B105" s="189">
        <v>2005</v>
      </c>
      <c r="C105" s="190">
        <v>79.3829268292683</v>
      </c>
      <c r="D105" s="190">
        <v>79.4804878048781</v>
      </c>
      <c r="E105" s="190">
        <v>77.8439024390244</v>
      </c>
      <c r="F105" s="190">
        <v>78.8170731707317</v>
      </c>
      <c r="G105" s="190">
        <v>80.2146341463415</v>
      </c>
      <c r="H105" s="190">
        <v>78.9317073170732</v>
      </c>
      <c r="I105" s="190">
        <v>78.990243902439</v>
      </c>
      <c r="J105" s="190">
        <v>81.1024390243903</v>
      </c>
      <c r="K105" s="190">
        <v>79.3926829268293</v>
      </c>
      <c r="L105" s="190">
        <v>80.3317073170732</v>
      </c>
      <c r="M105" s="190">
        <v>79.1756097560976</v>
      </c>
      <c r="N105" s="190">
        <v>79.3463414634146</v>
      </c>
      <c r="O105" s="190">
        <v>80.0414634146342</v>
      </c>
      <c r="P105" s="190">
        <v>78.0707317073171</v>
      </c>
      <c r="Q105" s="190">
        <v>80.5707317073171</v>
      </c>
      <c r="R105" s="190">
        <v>80.5463414634146</v>
      </c>
      <c r="S105" s="190">
        <v>81.2365853658537</v>
      </c>
      <c r="T105" s="190">
        <v>78.9487804878049</v>
      </c>
      <c r="U105" s="190">
        <v>80.8414634146341</v>
      </c>
      <c r="V105" s="190">
        <v>82.0754471544715</v>
      </c>
      <c r="W105" s="191">
        <v>78.4326829268293</v>
      </c>
      <c r="X105" s="191">
        <v>79.739593495935</v>
      </c>
      <c r="Y105" s="191">
        <v>80.1780487804878</v>
      </c>
      <c r="Z105" s="191">
        <v>77.709512195122</v>
      </c>
      <c r="AA105" s="191">
        <v>74.4465878048781</v>
      </c>
      <c r="AB105" s="193">
        <v>78.84301993416675</v>
      </c>
      <c r="AC105" s="89"/>
    </row>
    <row r="106" spans="2:29" ht="13.5" thickBot="1">
      <c r="B106" s="90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2"/>
    </row>
    <row r="107" ht="13.5" thickTop="1"/>
    <row r="108" spans="2:29" ht="15.75">
      <c r="B108" s="194" t="s">
        <v>205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174"/>
      <c r="W108" s="64"/>
      <c r="X108" s="64"/>
      <c r="Y108" s="64"/>
      <c r="Z108" s="65"/>
      <c r="AA108" s="64"/>
      <c r="AB108" s="64"/>
      <c r="AC108" s="94"/>
    </row>
    <row r="109" spans="2:29" ht="12.75">
      <c r="B109" s="8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88"/>
    </row>
    <row r="110" spans="2:29" ht="12.75">
      <c r="B110" s="87"/>
      <c r="C110" s="166" t="s">
        <v>139</v>
      </c>
      <c r="D110" s="166" t="s">
        <v>136</v>
      </c>
      <c r="E110" s="166" t="s">
        <v>143</v>
      </c>
      <c r="F110" s="166" t="s">
        <v>132</v>
      </c>
      <c r="G110" s="166" t="s">
        <v>133</v>
      </c>
      <c r="H110" s="166" t="s">
        <v>134</v>
      </c>
      <c r="I110" s="166" t="s">
        <v>122</v>
      </c>
      <c r="J110" s="166" t="s">
        <v>142</v>
      </c>
      <c r="K110" s="166" t="s">
        <v>146</v>
      </c>
      <c r="L110" s="166" t="s">
        <v>129</v>
      </c>
      <c r="M110" s="166" t="s">
        <v>147</v>
      </c>
      <c r="N110" s="166" t="s">
        <v>137</v>
      </c>
      <c r="O110" s="166" t="s">
        <v>145</v>
      </c>
      <c r="P110" s="166" t="s">
        <v>119</v>
      </c>
      <c r="Q110" s="166" t="s">
        <v>124</v>
      </c>
      <c r="R110" s="166" t="s">
        <v>128</v>
      </c>
      <c r="S110" s="166" t="s">
        <v>140</v>
      </c>
      <c r="T110" s="166" t="s">
        <v>130</v>
      </c>
      <c r="U110" s="166" t="s">
        <v>138</v>
      </c>
      <c r="V110" s="166" t="s">
        <v>135</v>
      </c>
      <c r="W110" s="166" t="s">
        <v>117</v>
      </c>
      <c r="X110" s="166" t="s">
        <v>126</v>
      </c>
      <c r="Y110" s="166" t="s">
        <v>141</v>
      </c>
      <c r="Z110" s="166" t="s">
        <v>144</v>
      </c>
      <c r="AA110" s="166" t="s">
        <v>99</v>
      </c>
      <c r="AB110" s="166" t="s">
        <v>262</v>
      </c>
      <c r="AC110" s="88"/>
    </row>
    <row r="111" spans="2:29" ht="12.75">
      <c r="B111" s="188">
        <v>1961</v>
      </c>
      <c r="C111" s="190">
        <v>7.22291</v>
      </c>
      <c r="D111" s="190">
        <v>7.519943394214948</v>
      </c>
      <c r="E111" s="190">
        <v>7.80451</v>
      </c>
      <c r="F111" s="190">
        <v>7.43685</v>
      </c>
      <c r="G111" s="190">
        <v>6.71293</v>
      </c>
      <c r="H111" s="190">
        <v>6.42819</v>
      </c>
      <c r="I111" s="190">
        <v>6.161134250000001</v>
      </c>
      <c r="J111" s="190">
        <v>7.25487</v>
      </c>
      <c r="K111" s="190">
        <v>7.513139344095961</v>
      </c>
      <c r="L111" s="190">
        <v>5.9605</v>
      </c>
      <c r="M111" s="190">
        <v>7.08049</v>
      </c>
      <c r="N111" s="190">
        <v>7.60048</v>
      </c>
      <c r="O111" s="190">
        <v>7.60524</v>
      </c>
      <c r="P111" s="190">
        <v>4.12645</v>
      </c>
      <c r="Q111" s="190">
        <v>5.735108389915652</v>
      </c>
      <c r="R111" s="190">
        <v>7.78349</v>
      </c>
      <c r="S111" s="190">
        <v>7.93757</v>
      </c>
      <c r="T111" s="190">
        <v>7.20746</v>
      </c>
      <c r="U111" s="190">
        <v>7.87143</v>
      </c>
      <c r="V111" s="190">
        <v>4.9365</v>
      </c>
      <c r="W111" s="190">
        <v>5.1017</v>
      </c>
      <c r="X111" s="190">
        <v>7.01441</v>
      </c>
      <c r="Y111" s="190">
        <v>5.61197</v>
      </c>
      <c r="Z111" s="190">
        <v>7.93094</v>
      </c>
      <c r="AA111" s="190">
        <v>6.03314</v>
      </c>
      <c r="AB111" s="192">
        <v>6.627223975476215</v>
      </c>
      <c r="AC111" s="88"/>
    </row>
    <row r="112" spans="2:29" ht="12.75">
      <c r="B112" s="188">
        <v>1962</v>
      </c>
      <c r="C112" s="190">
        <v>7.1973</v>
      </c>
      <c r="D112" s="190">
        <v>7.519943394214948</v>
      </c>
      <c r="E112" s="190">
        <v>7.81427</v>
      </c>
      <c r="F112" s="190">
        <v>7.43855</v>
      </c>
      <c r="G112" s="190">
        <v>6.70128</v>
      </c>
      <c r="H112" s="190">
        <v>6.49186</v>
      </c>
      <c r="I112" s="190">
        <v>6.161134250000001</v>
      </c>
      <c r="J112" s="190">
        <v>7.27732</v>
      </c>
      <c r="K112" s="190">
        <v>7.513139344095961</v>
      </c>
      <c r="L112" s="190">
        <v>6.08667</v>
      </c>
      <c r="M112" s="190">
        <v>7.10407</v>
      </c>
      <c r="N112" s="190">
        <v>7.5953</v>
      </c>
      <c r="O112" s="190">
        <v>7.6038</v>
      </c>
      <c r="P112" s="190">
        <v>4.27209</v>
      </c>
      <c r="Q112" s="190">
        <v>5.779552137431622</v>
      </c>
      <c r="R112" s="190">
        <v>7.81034</v>
      </c>
      <c r="S112" s="190">
        <v>7.99129</v>
      </c>
      <c r="T112" s="190">
        <v>7.20765</v>
      </c>
      <c r="U112" s="190">
        <v>7.87213</v>
      </c>
      <c r="V112" s="190">
        <v>4.97007</v>
      </c>
      <c r="W112" s="190">
        <v>5.42587</v>
      </c>
      <c r="X112" s="190">
        <v>7.01861</v>
      </c>
      <c r="Y112" s="190">
        <v>5.94165</v>
      </c>
      <c r="Z112" s="190">
        <v>7.91561</v>
      </c>
      <c r="AA112" s="190">
        <v>6.09355</v>
      </c>
      <c r="AB112" s="192">
        <v>6.671567244704004</v>
      </c>
      <c r="AC112" s="88"/>
    </row>
    <row r="113" spans="2:29" ht="12.75">
      <c r="B113" s="188">
        <v>1963</v>
      </c>
      <c r="C113" s="190">
        <v>7.20122</v>
      </c>
      <c r="D113" s="190">
        <v>7.519943394214948</v>
      </c>
      <c r="E113" s="190">
        <v>7.84373</v>
      </c>
      <c r="F113" s="190">
        <v>7.44053</v>
      </c>
      <c r="G113" s="190">
        <v>6.68578</v>
      </c>
      <c r="H113" s="190">
        <v>6.53202</v>
      </c>
      <c r="I113" s="190">
        <v>6.161134250000001</v>
      </c>
      <c r="J113" s="190">
        <v>7.29896</v>
      </c>
      <c r="K113" s="190">
        <v>7.513139344095961</v>
      </c>
      <c r="L113" s="190">
        <v>6.12547</v>
      </c>
      <c r="M113" s="190">
        <v>7.12558</v>
      </c>
      <c r="N113" s="190">
        <v>7.59562</v>
      </c>
      <c r="O113" s="190">
        <v>7.59846</v>
      </c>
      <c r="P113" s="190">
        <v>4.42415</v>
      </c>
      <c r="Q113" s="190">
        <v>5.823995884947593</v>
      </c>
      <c r="R113" s="190">
        <v>7.80087</v>
      </c>
      <c r="S113" s="190">
        <v>8.01694</v>
      </c>
      <c r="T113" s="190">
        <v>7.20922</v>
      </c>
      <c r="U113" s="190">
        <v>7.87284</v>
      </c>
      <c r="V113" s="190">
        <v>5.09833</v>
      </c>
      <c r="W113" s="190">
        <v>5.49946</v>
      </c>
      <c r="X113" s="190">
        <v>7.05209</v>
      </c>
      <c r="Y113" s="190">
        <v>6.14565</v>
      </c>
      <c r="Z113" s="190">
        <v>7.92506</v>
      </c>
      <c r="AA113" s="190">
        <v>6.22482</v>
      </c>
      <c r="AB113" s="192">
        <v>6.717262144855948</v>
      </c>
      <c r="AC113" s="88"/>
    </row>
    <row r="114" spans="2:29" ht="12.75">
      <c r="B114" s="188">
        <v>1964</v>
      </c>
      <c r="C114" s="190">
        <v>7.22905</v>
      </c>
      <c r="D114" s="190">
        <v>7.519943394214948</v>
      </c>
      <c r="E114" s="190">
        <v>7.80316</v>
      </c>
      <c r="F114" s="190">
        <v>7.44436</v>
      </c>
      <c r="G114" s="190">
        <v>6.68105</v>
      </c>
      <c r="H114" s="190">
        <v>6.60814</v>
      </c>
      <c r="I114" s="190">
        <v>6.161134250000001</v>
      </c>
      <c r="J114" s="190">
        <v>7.32061</v>
      </c>
      <c r="K114" s="190">
        <v>7.513139344095961</v>
      </c>
      <c r="L114" s="190">
        <v>6.02204</v>
      </c>
      <c r="M114" s="190">
        <v>7.14339</v>
      </c>
      <c r="N114" s="190">
        <v>7.60126</v>
      </c>
      <c r="O114" s="190">
        <v>7.60596</v>
      </c>
      <c r="P114" s="190">
        <v>4.59711</v>
      </c>
      <c r="Q114" s="190">
        <v>5.868439632463563</v>
      </c>
      <c r="R114" s="190">
        <v>7.80307</v>
      </c>
      <c r="S114" s="190">
        <v>7.98198</v>
      </c>
      <c r="T114" s="190">
        <v>7.21142</v>
      </c>
      <c r="U114" s="190">
        <v>7.87355</v>
      </c>
      <c r="V114" s="190">
        <v>5.15467</v>
      </c>
      <c r="W114" s="190">
        <v>5.48512</v>
      </c>
      <c r="X114" s="190">
        <v>7.08622</v>
      </c>
      <c r="Y114" s="190">
        <v>6.35184</v>
      </c>
      <c r="Z114" s="190">
        <v>7.90251</v>
      </c>
      <c r="AA114" s="190">
        <v>6.48209</v>
      </c>
      <c r="AB114" s="192">
        <v>6.7431704911750145</v>
      </c>
      <c r="AC114" s="88"/>
    </row>
    <row r="115" spans="2:29" ht="12.75">
      <c r="B115" s="188">
        <v>1965</v>
      </c>
      <c r="C115" s="190">
        <v>7.20626</v>
      </c>
      <c r="D115" s="190">
        <v>7.519943394214948</v>
      </c>
      <c r="E115" s="190">
        <v>7.82177</v>
      </c>
      <c r="F115" s="190">
        <v>7.44884</v>
      </c>
      <c r="G115" s="190">
        <v>6.68238</v>
      </c>
      <c r="H115" s="190">
        <v>6.65724</v>
      </c>
      <c r="I115" s="190">
        <v>6.161134250000001</v>
      </c>
      <c r="J115" s="190">
        <v>7.34306</v>
      </c>
      <c r="K115" s="190">
        <v>7.513139344095961</v>
      </c>
      <c r="L115" s="190">
        <v>6.09553</v>
      </c>
      <c r="M115" s="190">
        <v>7.16872</v>
      </c>
      <c r="N115" s="190">
        <v>7.59922</v>
      </c>
      <c r="O115" s="190">
        <v>7.60769</v>
      </c>
      <c r="P115" s="190">
        <v>4.81889</v>
      </c>
      <c r="Q115" s="190">
        <v>5.912883379979519</v>
      </c>
      <c r="R115" s="190">
        <v>7.79908</v>
      </c>
      <c r="S115" s="190">
        <v>7.98235</v>
      </c>
      <c r="T115" s="190">
        <v>7.18753</v>
      </c>
      <c r="U115" s="190">
        <v>7.87426</v>
      </c>
      <c r="V115" s="190">
        <v>5.16306</v>
      </c>
      <c r="W115" s="190">
        <v>5.36178</v>
      </c>
      <c r="X115" s="190">
        <v>7.12574</v>
      </c>
      <c r="Y115" s="190">
        <v>6.61181</v>
      </c>
      <c r="Z115" s="190">
        <v>7.83519</v>
      </c>
      <c r="AA115" s="190">
        <v>6.55845</v>
      </c>
      <c r="AB115" s="192">
        <v>6.746320142463083</v>
      </c>
      <c r="AC115" s="88"/>
    </row>
    <row r="116" spans="2:29" ht="12.75">
      <c r="B116" s="188">
        <v>1966</v>
      </c>
      <c r="C116" s="190">
        <v>7.2214</v>
      </c>
      <c r="D116" s="190">
        <v>7.519943394214948</v>
      </c>
      <c r="E116" s="190">
        <v>7.91726</v>
      </c>
      <c r="F116" s="190">
        <v>7.4508</v>
      </c>
      <c r="G116" s="190">
        <v>6.66421</v>
      </c>
      <c r="H116" s="190">
        <v>6.69921</v>
      </c>
      <c r="I116" s="190">
        <v>6.161134250000001</v>
      </c>
      <c r="J116" s="190">
        <v>7.36471</v>
      </c>
      <c r="K116" s="190">
        <v>7.513139344095961</v>
      </c>
      <c r="L116" s="190">
        <v>6.03488</v>
      </c>
      <c r="M116" s="190">
        <v>7.19187</v>
      </c>
      <c r="N116" s="190">
        <v>7.59828</v>
      </c>
      <c r="O116" s="190">
        <v>7.61173</v>
      </c>
      <c r="P116" s="190">
        <v>4.93242</v>
      </c>
      <c r="Q116" s="190">
        <v>5.957327127495489</v>
      </c>
      <c r="R116" s="190">
        <v>7.77677</v>
      </c>
      <c r="S116" s="190">
        <v>7.98617</v>
      </c>
      <c r="T116" s="190">
        <v>7.21343</v>
      </c>
      <c r="U116" s="190">
        <v>7.87497</v>
      </c>
      <c r="V116" s="190">
        <v>5.25776</v>
      </c>
      <c r="W116" s="190">
        <v>5.59246</v>
      </c>
      <c r="X116" s="190">
        <v>7.16667</v>
      </c>
      <c r="Y116" s="190">
        <v>6.84643</v>
      </c>
      <c r="Z116" s="190">
        <v>7.94423</v>
      </c>
      <c r="AA116" s="190">
        <v>6.61786</v>
      </c>
      <c r="AB116" s="192">
        <v>6.811375127063065</v>
      </c>
      <c r="AC116" s="88"/>
    </row>
    <row r="117" spans="2:29" ht="12.75">
      <c r="B117" s="188">
        <v>1967</v>
      </c>
      <c r="C117" s="190">
        <v>7.20407</v>
      </c>
      <c r="D117" s="190">
        <v>7.519943394214948</v>
      </c>
      <c r="E117" s="190">
        <v>7.901782971428571</v>
      </c>
      <c r="F117" s="190">
        <v>7.45245</v>
      </c>
      <c r="G117" s="190">
        <v>6.65743</v>
      </c>
      <c r="H117" s="190">
        <v>6.74548</v>
      </c>
      <c r="I117" s="190">
        <v>6.161134250000001</v>
      </c>
      <c r="J117" s="190">
        <v>7.38716</v>
      </c>
      <c r="K117" s="190">
        <v>7.513139344095961</v>
      </c>
      <c r="L117" s="190">
        <v>6.10834</v>
      </c>
      <c r="M117" s="190">
        <v>7.21547</v>
      </c>
      <c r="N117" s="190">
        <v>7.60283</v>
      </c>
      <c r="O117" s="190">
        <v>7.61274</v>
      </c>
      <c r="P117" s="190">
        <v>5.15089</v>
      </c>
      <c r="Q117" s="190">
        <v>6.001770875011459</v>
      </c>
      <c r="R117" s="190">
        <v>7.78372</v>
      </c>
      <c r="S117" s="190">
        <v>7.98223</v>
      </c>
      <c r="T117" s="190">
        <v>7.21444</v>
      </c>
      <c r="U117" s="190">
        <v>7.87379</v>
      </c>
      <c r="V117" s="190">
        <v>5.29252</v>
      </c>
      <c r="W117" s="190">
        <v>5.52084</v>
      </c>
      <c r="X117" s="190">
        <v>7.105</v>
      </c>
      <c r="Y117" s="190">
        <v>6.86383</v>
      </c>
      <c r="Z117" s="190">
        <v>7.83893</v>
      </c>
      <c r="AA117" s="190">
        <v>6.66855</v>
      </c>
      <c r="AB117" s="192">
        <v>6.802507734483652</v>
      </c>
      <c r="AC117" s="88"/>
    </row>
    <row r="118" spans="2:29" ht="12.75">
      <c r="B118" s="188">
        <v>1968</v>
      </c>
      <c r="C118" s="190">
        <v>7.20403</v>
      </c>
      <c r="D118" s="190">
        <v>7.519943394214948</v>
      </c>
      <c r="E118" s="190">
        <v>7.886305942857143</v>
      </c>
      <c r="F118" s="190">
        <v>7.45438</v>
      </c>
      <c r="G118" s="190">
        <v>6.64989</v>
      </c>
      <c r="H118" s="190">
        <v>6.79607</v>
      </c>
      <c r="I118" s="190">
        <v>6.161134250000001</v>
      </c>
      <c r="J118" s="190">
        <v>7.40881</v>
      </c>
      <c r="K118" s="190">
        <v>7.513139344095961</v>
      </c>
      <c r="L118" s="190">
        <v>6.20471</v>
      </c>
      <c r="M118" s="190">
        <v>7.23535</v>
      </c>
      <c r="N118" s="190">
        <v>7.59985</v>
      </c>
      <c r="O118" s="190">
        <v>7.61086</v>
      </c>
      <c r="P118" s="190">
        <v>5.39788</v>
      </c>
      <c r="Q118" s="190">
        <v>6.04621462252743</v>
      </c>
      <c r="R118" s="190">
        <v>7.81718</v>
      </c>
      <c r="S118" s="190">
        <v>8.01226</v>
      </c>
      <c r="T118" s="190">
        <v>7.21658</v>
      </c>
      <c r="U118" s="190">
        <v>7.87261</v>
      </c>
      <c r="V118" s="190">
        <v>5.33208</v>
      </c>
      <c r="W118" s="190">
        <v>5.24412</v>
      </c>
      <c r="X118" s="190">
        <v>7.0965</v>
      </c>
      <c r="Y118" s="190">
        <v>7.03013</v>
      </c>
      <c r="Z118" s="190">
        <v>7.8236</v>
      </c>
      <c r="AA118" s="190">
        <v>6.82486</v>
      </c>
      <c r="AB118" s="192">
        <v>6.824439869888828</v>
      </c>
      <c r="AC118" s="88"/>
    </row>
    <row r="119" spans="2:29" ht="12.75">
      <c r="B119" s="188">
        <v>1969</v>
      </c>
      <c r="C119" s="190">
        <v>7.16728</v>
      </c>
      <c r="D119" s="190">
        <v>7.519943394214948</v>
      </c>
      <c r="E119" s="190">
        <v>7.870828914285714</v>
      </c>
      <c r="F119" s="190">
        <v>7.46536</v>
      </c>
      <c r="G119" s="190">
        <v>6.6644</v>
      </c>
      <c r="H119" s="190">
        <v>6.85964</v>
      </c>
      <c r="I119" s="190">
        <v>6.161134250000001</v>
      </c>
      <c r="J119" s="190">
        <v>7.43046</v>
      </c>
      <c r="K119" s="190">
        <v>7.513139344095961</v>
      </c>
      <c r="L119" s="190">
        <v>6.27566</v>
      </c>
      <c r="M119" s="190">
        <v>7.24865</v>
      </c>
      <c r="N119" s="190">
        <v>7.59875</v>
      </c>
      <c r="O119" s="190">
        <v>7.60682</v>
      </c>
      <c r="P119" s="190">
        <v>5.43841</v>
      </c>
      <c r="Q119" s="190">
        <v>6.0906583700434</v>
      </c>
      <c r="R119" s="190">
        <v>7.82591</v>
      </c>
      <c r="S119" s="190">
        <v>8.06451</v>
      </c>
      <c r="T119" s="190">
        <v>7.21762</v>
      </c>
      <c r="U119" s="190">
        <v>7.87143</v>
      </c>
      <c r="V119" s="190">
        <v>5.35965</v>
      </c>
      <c r="W119" s="190">
        <v>5.07849</v>
      </c>
      <c r="X119" s="190">
        <v>7.16952</v>
      </c>
      <c r="Y119" s="190">
        <v>7.19842</v>
      </c>
      <c r="Z119" s="190">
        <v>7.80826</v>
      </c>
      <c r="AA119" s="190">
        <v>6.77467</v>
      </c>
      <c r="AB119" s="192">
        <v>6.831227152209857</v>
      </c>
      <c r="AC119" s="88"/>
    </row>
    <row r="120" spans="2:29" ht="12.75">
      <c r="B120" s="188">
        <v>1970</v>
      </c>
      <c r="C120" s="190">
        <v>7.14996</v>
      </c>
      <c r="D120" s="190">
        <v>7.519943394214948</v>
      </c>
      <c r="E120" s="190">
        <v>7.855351885714286</v>
      </c>
      <c r="F120" s="190">
        <v>7.47605</v>
      </c>
      <c r="G120" s="190">
        <v>6.67302</v>
      </c>
      <c r="H120" s="190">
        <v>6.90648</v>
      </c>
      <c r="I120" s="190">
        <v>6.161134250000001</v>
      </c>
      <c r="J120" s="190">
        <v>7.4529</v>
      </c>
      <c r="K120" s="190">
        <v>7.513139344095961</v>
      </c>
      <c r="L120" s="190">
        <v>6.25527</v>
      </c>
      <c r="M120" s="190">
        <v>7.27066</v>
      </c>
      <c r="N120" s="190">
        <v>7.59954</v>
      </c>
      <c r="O120" s="190">
        <v>7.61303</v>
      </c>
      <c r="P120" s="190">
        <v>5.70118</v>
      </c>
      <c r="Q120" s="190">
        <v>6.13510211755937</v>
      </c>
      <c r="R120" s="190">
        <v>7.7863</v>
      </c>
      <c r="S120" s="190">
        <v>8.08694</v>
      </c>
      <c r="T120" s="190">
        <v>7.20451</v>
      </c>
      <c r="U120" s="190">
        <v>7.87025</v>
      </c>
      <c r="V120" s="190">
        <v>5.37284</v>
      </c>
      <c r="W120" s="190">
        <v>4.64689</v>
      </c>
      <c r="X120" s="190">
        <v>7.15005</v>
      </c>
      <c r="Y120" s="190">
        <v>7.21656</v>
      </c>
      <c r="Z120" s="190">
        <v>7.85762</v>
      </c>
      <c r="AA120" s="190">
        <v>6.83108</v>
      </c>
      <c r="AB120" s="192">
        <v>6.839603224550867</v>
      </c>
      <c r="AC120" s="88"/>
    </row>
    <row r="121" spans="2:29" ht="12.75">
      <c r="B121" s="188">
        <v>1971</v>
      </c>
      <c r="C121" s="190">
        <v>7.14684</v>
      </c>
      <c r="D121" s="190">
        <v>7.519943394214948</v>
      </c>
      <c r="E121" s="190">
        <v>7.839874857142857</v>
      </c>
      <c r="F121" s="190">
        <v>7.47932</v>
      </c>
      <c r="G121" s="190">
        <v>6.68049</v>
      </c>
      <c r="H121" s="190">
        <v>6.9369</v>
      </c>
      <c r="I121" s="190">
        <v>6.161134250000001</v>
      </c>
      <c r="J121" s="190">
        <v>7.47455</v>
      </c>
      <c r="K121" s="190">
        <v>7.513139344095961</v>
      </c>
      <c r="L121" s="190">
        <v>6.24594</v>
      </c>
      <c r="M121" s="190">
        <v>7.29289</v>
      </c>
      <c r="N121" s="190">
        <v>7.60299</v>
      </c>
      <c r="O121" s="190">
        <v>7.61432</v>
      </c>
      <c r="P121" s="190">
        <v>5.99461</v>
      </c>
      <c r="Q121" s="190">
        <v>6.17954586507534</v>
      </c>
      <c r="R121" s="190">
        <v>7.79163</v>
      </c>
      <c r="S121" s="190">
        <v>8.1228</v>
      </c>
      <c r="T121" s="190">
        <v>7.22003</v>
      </c>
      <c r="U121" s="190">
        <v>7.86907</v>
      </c>
      <c r="V121" s="190">
        <v>5.48432</v>
      </c>
      <c r="W121" s="190">
        <v>4.63061</v>
      </c>
      <c r="X121" s="190">
        <v>7.17469</v>
      </c>
      <c r="Y121" s="190">
        <v>7.27629</v>
      </c>
      <c r="Z121" s="190">
        <v>7.76072</v>
      </c>
      <c r="AA121" s="190">
        <v>6.79328</v>
      </c>
      <c r="AB121" s="192">
        <v>6.837218876581723</v>
      </c>
      <c r="AC121" s="88"/>
    </row>
    <row r="122" spans="2:29" ht="12.75">
      <c r="B122" s="188">
        <v>1972</v>
      </c>
      <c r="C122" s="190">
        <v>7.15133</v>
      </c>
      <c r="D122" s="190">
        <v>7.519943394214948</v>
      </c>
      <c r="E122" s="190">
        <v>7.824397828571429</v>
      </c>
      <c r="F122" s="190">
        <v>7.49109</v>
      </c>
      <c r="G122" s="190">
        <v>6.68615</v>
      </c>
      <c r="H122" s="190">
        <v>6.97141</v>
      </c>
      <c r="I122" s="190">
        <v>6.161134250000001</v>
      </c>
      <c r="J122" s="190">
        <v>7.497</v>
      </c>
      <c r="K122" s="190">
        <v>7.513139344095961</v>
      </c>
      <c r="L122" s="190">
        <v>6.26088</v>
      </c>
      <c r="M122" s="190">
        <v>7.30886</v>
      </c>
      <c r="N122" s="190">
        <v>7.60173</v>
      </c>
      <c r="O122" s="190">
        <v>7.61663</v>
      </c>
      <c r="P122" s="190">
        <v>6.1806</v>
      </c>
      <c r="Q122" s="190">
        <v>6.223989612591311</v>
      </c>
      <c r="R122" s="190">
        <v>7.74293</v>
      </c>
      <c r="S122" s="190">
        <v>8.095</v>
      </c>
      <c r="T122" s="190">
        <v>7.22229</v>
      </c>
      <c r="U122" s="190">
        <v>7.85987</v>
      </c>
      <c r="V122" s="190">
        <v>5.55984</v>
      </c>
      <c r="W122" s="190">
        <v>4.54067</v>
      </c>
      <c r="X122" s="190">
        <v>7.21345</v>
      </c>
      <c r="Y122" s="190">
        <v>7.47535</v>
      </c>
      <c r="Z122" s="190">
        <v>7.72477</v>
      </c>
      <c r="AA122" s="190">
        <v>6.90954</v>
      </c>
      <c r="AB122" s="192">
        <v>6.854309411990447</v>
      </c>
      <c r="AC122" s="88"/>
    </row>
    <row r="123" spans="2:29" ht="12.75">
      <c r="B123" s="188">
        <v>1973</v>
      </c>
      <c r="C123" s="190">
        <v>7.1777</v>
      </c>
      <c r="D123" s="190">
        <v>7.591979450000001</v>
      </c>
      <c r="E123" s="190">
        <v>7.808920800000001</v>
      </c>
      <c r="F123" s="190">
        <v>7.50307</v>
      </c>
      <c r="G123" s="190">
        <v>6.8425065809611265</v>
      </c>
      <c r="H123" s="190">
        <v>7.033713345576982</v>
      </c>
      <c r="I123" s="190">
        <v>6.161134250000001</v>
      </c>
      <c r="J123" s="190">
        <v>7.51865</v>
      </c>
      <c r="K123" s="190">
        <v>7.729884850000001</v>
      </c>
      <c r="L123" s="190">
        <v>6.49866734006734</v>
      </c>
      <c r="M123" s="190">
        <v>7.345195617283952</v>
      </c>
      <c r="N123" s="190">
        <v>7.643074053667995</v>
      </c>
      <c r="O123" s="190">
        <v>7.61807</v>
      </c>
      <c r="P123" s="190">
        <v>6.42893</v>
      </c>
      <c r="Q123" s="190">
        <v>6.268433360107281</v>
      </c>
      <c r="R123" s="190">
        <v>7.79206</v>
      </c>
      <c r="S123" s="190">
        <v>8.1068</v>
      </c>
      <c r="T123" s="190">
        <v>7.280812366085093</v>
      </c>
      <c r="U123" s="190">
        <v>7.85067</v>
      </c>
      <c r="V123" s="190">
        <v>5.2</v>
      </c>
      <c r="W123" s="190">
        <v>4.81325</v>
      </c>
      <c r="X123" s="190">
        <v>7.27353</v>
      </c>
      <c r="Y123" s="190">
        <v>7.65654</v>
      </c>
      <c r="Z123" s="190">
        <v>7.74396</v>
      </c>
      <c r="AA123" s="190">
        <v>7.00743</v>
      </c>
      <c r="AB123" s="192">
        <v>6.8779851271770065</v>
      </c>
      <c r="AC123" s="88"/>
    </row>
    <row r="124" spans="2:29" ht="12.75">
      <c r="B124" s="188">
        <v>1974</v>
      </c>
      <c r="C124" s="190">
        <v>7.14</v>
      </c>
      <c r="D124" s="190">
        <v>7.527659884173595</v>
      </c>
      <c r="E124" s="190">
        <v>7.790846399865288</v>
      </c>
      <c r="F124" s="190">
        <v>7.50867</v>
      </c>
      <c r="G124" s="190">
        <v>6.812260592125711</v>
      </c>
      <c r="H124" s="190">
        <v>6.994726546174016</v>
      </c>
      <c r="I124" s="190">
        <v>6.161134250000001</v>
      </c>
      <c r="J124" s="190">
        <v>7.5403</v>
      </c>
      <c r="K124" s="190">
        <v>7.57729252</v>
      </c>
      <c r="L124" s="190">
        <v>6.40404097363227</v>
      </c>
      <c r="M124" s="190">
        <v>7.262766151035949</v>
      </c>
      <c r="N124" s="190">
        <v>7.552615569160842</v>
      </c>
      <c r="O124" s="190">
        <v>7.62254</v>
      </c>
      <c r="P124" s="190">
        <v>6.38735</v>
      </c>
      <c r="Q124" s="190">
        <v>6.312877107623251</v>
      </c>
      <c r="R124" s="190">
        <v>7.79847</v>
      </c>
      <c r="S124" s="190">
        <v>8.0995</v>
      </c>
      <c r="T124" s="190">
        <v>7.253633527311152</v>
      </c>
      <c r="U124" s="190">
        <v>7.84147</v>
      </c>
      <c r="V124" s="190">
        <v>5.66533</v>
      </c>
      <c r="W124" s="190">
        <v>4.87832</v>
      </c>
      <c r="X124" s="190">
        <v>7.31289</v>
      </c>
      <c r="Y124" s="190">
        <v>7.71886</v>
      </c>
      <c r="Z124" s="190">
        <v>7.483333333333333</v>
      </c>
      <c r="AA124" s="190">
        <v>7.03516</v>
      </c>
      <c r="AB124" s="192">
        <v>6.860065162001045</v>
      </c>
      <c r="AC124" s="88"/>
    </row>
    <row r="125" spans="2:29" ht="12.75">
      <c r="B125" s="188">
        <v>1975</v>
      </c>
      <c r="C125" s="190">
        <v>7.16803</v>
      </c>
      <c r="D125" s="190">
        <v>7.4949941779741</v>
      </c>
      <c r="E125" s="190">
        <v>7.77479408435182</v>
      </c>
      <c r="F125" s="190">
        <v>7.51167</v>
      </c>
      <c r="G125" s="190">
        <v>6.764001108399561</v>
      </c>
      <c r="H125" s="190">
        <v>6.998626651339488</v>
      </c>
      <c r="I125" s="190">
        <v>6.161134250000001</v>
      </c>
      <c r="J125" s="190">
        <v>7.54671</v>
      </c>
      <c r="K125" s="190">
        <v>7.4805278125</v>
      </c>
      <c r="L125" s="190">
        <v>6.336674204935198</v>
      </c>
      <c r="M125" s="190">
        <v>7.271387448869676</v>
      </c>
      <c r="N125" s="190">
        <v>7.520199871783024</v>
      </c>
      <c r="O125" s="190">
        <v>7.62355</v>
      </c>
      <c r="P125" s="190">
        <v>6.13333</v>
      </c>
      <c r="Q125" s="190">
        <v>6.357320855139221</v>
      </c>
      <c r="R125" s="190">
        <v>7.81422</v>
      </c>
      <c r="S125" s="190">
        <v>7.96427</v>
      </c>
      <c r="T125" s="190">
        <v>7.215686350488379</v>
      </c>
      <c r="U125" s="190">
        <v>7.91</v>
      </c>
      <c r="V125" s="190">
        <v>6.05</v>
      </c>
      <c r="W125" s="190">
        <v>4.88068</v>
      </c>
      <c r="X125" s="190">
        <v>7.27067</v>
      </c>
      <c r="Y125" s="190">
        <v>7.7</v>
      </c>
      <c r="Z125" s="190">
        <v>7.5566666666666675</v>
      </c>
      <c r="AA125" s="190">
        <v>6.97</v>
      </c>
      <c r="AB125" s="192">
        <v>6.912713075648019</v>
      </c>
      <c r="AC125" s="88"/>
    </row>
    <row r="126" spans="2:29" ht="12.75">
      <c r="B126" s="188">
        <v>1976</v>
      </c>
      <c r="C126" s="190">
        <v>7.18105</v>
      </c>
      <c r="D126" s="190">
        <v>7.4789024051528115</v>
      </c>
      <c r="E126" s="190">
        <v>7.783574284312044</v>
      </c>
      <c r="F126" s="190">
        <v>7.56</v>
      </c>
      <c r="G126" s="190">
        <v>6.677724984104893</v>
      </c>
      <c r="H126" s="190">
        <v>7.041528531439543</v>
      </c>
      <c r="I126" s="190">
        <v>6.161134250000001</v>
      </c>
      <c r="J126" s="190">
        <v>7.61967</v>
      </c>
      <c r="K126" s="190">
        <v>7.380283385</v>
      </c>
      <c r="L126" s="190">
        <v>6.2788260044388275</v>
      </c>
      <c r="M126" s="190">
        <v>7.358365034386122</v>
      </c>
      <c r="N126" s="190">
        <v>7.523647918240252</v>
      </c>
      <c r="O126" s="190">
        <v>7.62673</v>
      </c>
      <c r="P126" s="190">
        <v>6.20187</v>
      </c>
      <c r="Q126" s="190">
        <v>6.4017646026551915</v>
      </c>
      <c r="R126" s="190">
        <v>7.82078</v>
      </c>
      <c r="S126" s="190">
        <v>7.97</v>
      </c>
      <c r="T126" s="190">
        <v>7.169648013991511</v>
      </c>
      <c r="U126" s="190">
        <v>7.866666666666667</v>
      </c>
      <c r="V126" s="190">
        <v>5.79359</v>
      </c>
      <c r="W126" s="190">
        <v>5.13269</v>
      </c>
      <c r="X126" s="190">
        <v>7.2723</v>
      </c>
      <c r="Y126" s="190">
        <v>7.7</v>
      </c>
      <c r="Z126" s="190">
        <v>7.825</v>
      </c>
      <c r="AA126" s="190">
        <v>7.05361</v>
      </c>
      <c r="AB126" s="192">
        <v>6.958198194691982</v>
      </c>
      <c r="AC126" s="88"/>
    </row>
    <row r="127" spans="2:29" ht="12.75">
      <c r="B127" s="188">
        <v>1977</v>
      </c>
      <c r="C127" s="190">
        <v>7.18143</v>
      </c>
      <c r="D127" s="190">
        <v>7.506181053774233</v>
      </c>
      <c r="E127" s="190">
        <v>7.842527237799205</v>
      </c>
      <c r="F127" s="190">
        <v>7.51168</v>
      </c>
      <c r="G127" s="190">
        <v>6.6332833958269575</v>
      </c>
      <c r="H127" s="190">
        <v>7.09857577381149</v>
      </c>
      <c r="I127" s="190">
        <v>6.161134250000001</v>
      </c>
      <c r="J127" s="190">
        <v>7.61967</v>
      </c>
      <c r="K127" s="190">
        <v>7.397708152979799</v>
      </c>
      <c r="L127" s="190">
        <v>6.325356973819764</v>
      </c>
      <c r="M127" s="190">
        <v>7.44145193145307</v>
      </c>
      <c r="N127" s="190">
        <v>7.595804365828743</v>
      </c>
      <c r="O127" s="190">
        <v>7.63177</v>
      </c>
      <c r="P127" s="190">
        <v>6.28131</v>
      </c>
      <c r="Q127" s="190">
        <v>6.446208350171162</v>
      </c>
      <c r="R127" s="190">
        <v>7.75498</v>
      </c>
      <c r="S127" s="190">
        <v>7.95153</v>
      </c>
      <c r="T127" s="190">
        <v>7.203798745217069</v>
      </c>
      <c r="U127" s="190">
        <v>7.823333333333334</v>
      </c>
      <c r="V127" s="190">
        <v>5.84633</v>
      </c>
      <c r="W127" s="190">
        <v>5.35484</v>
      </c>
      <c r="X127" s="190">
        <v>7.22641</v>
      </c>
      <c r="Y127" s="190">
        <v>7.7</v>
      </c>
      <c r="Z127" s="190">
        <v>8.02</v>
      </c>
      <c r="AA127" s="190">
        <v>7.00779</v>
      </c>
      <c r="AB127" s="192">
        <v>7.033246206422734</v>
      </c>
      <c r="AC127" s="88"/>
    </row>
    <row r="128" spans="2:29" ht="12.75">
      <c r="B128" s="188">
        <v>1978</v>
      </c>
      <c r="C128" s="190">
        <v>7.18751</v>
      </c>
      <c r="D128" s="190">
        <v>7.523366971067022</v>
      </c>
      <c r="E128" s="190">
        <v>7.862262197137282</v>
      </c>
      <c r="F128" s="190">
        <v>7.51686</v>
      </c>
      <c r="G128" s="190">
        <v>6.602289956382003</v>
      </c>
      <c r="H128" s="190">
        <v>7.148145191845581</v>
      </c>
      <c r="I128" s="190">
        <v>6.161134250000001</v>
      </c>
      <c r="J128" s="190">
        <v>7.63972</v>
      </c>
      <c r="K128" s="190">
        <v>7.376764723459597</v>
      </c>
      <c r="L128" s="190">
        <v>6.35485256</v>
      </c>
      <c r="M128" s="190">
        <v>7.456116105016463</v>
      </c>
      <c r="N128" s="190">
        <v>7.678218335269361</v>
      </c>
      <c r="O128" s="190">
        <v>7.63221</v>
      </c>
      <c r="P128" s="190">
        <v>6.28892</v>
      </c>
      <c r="Q128" s="190">
        <v>6.490652097687132</v>
      </c>
      <c r="R128" s="190">
        <v>7.7546</v>
      </c>
      <c r="S128" s="190">
        <v>7.95915</v>
      </c>
      <c r="T128" s="190">
        <v>7.249284898656515</v>
      </c>
      <c r="U128" s="190">
        <v>7.78</v>
      </c>
      <c r="V128" s="190">
        <v>5.86312</v>
      </c>
      <c r="W128" s="190">
        <v>5.56236</v>
      </c>
      <c r="X128" s="190">
        <v>7.21954</v>
      </c>
      <c r="Y128" s="190">
        <v>7.79708</v>
      </c>
      <c r="Z128" s="190">
        <v>7.66328</v>
      </c>
      <c r="AA128" s="190">
        <v>7.16562</v>
      </c>
      <c r="AB128" s="192">
        <v>6.975752350155227</v>
      </c>
      <c r="AC128" s="88"/>
    </row>
    <row r="129" spans="2:29" ht="12.75">
      <c r="B129" s="188">
        <v>1979</v>
      </c>
      <c r="C129" s="190">
        <v>7.17739</v>
      </c>
      <c r="D129" s="190">
        <v>7.50039765021077</v>
      </c>
      <c r="E129" s="190">
        <v>7.844147505961892</v>
      </c>
      <c r="F129" s="190">
        <v>7.53305</v>
      </c>
      <c r="G129" s="190">
        <v>6.565970290841752</v>
      </c>
      <c r="H129" s="190">
        <v>7.18100624968846</v>
      </c>
      <c r="I129" s="190">
        <v>6.161134250000001</v>
      </c>
      <c r="J129" s="190">
        <v>7.66377</v>
      </c>
      <c r="K129" s="190">
        <v>7.301633147979798</v>
      </c>
      <c r="L129" s="190">
        <v>6.365240977500001</v>
      </c>
      <c r="M129" s="190">
        <v>7.50385441066148</v>
      </c>
      <c r="N129" s="190">
        <v>7.7477472111639125</v>
      </c>
      <c r="O129" s="190">
        <v>7.63206</v>
      </c>
      <c r="P129" s="190">
        <v>6.36277</v>
      </c>
      <c r="Q129" s="190">
        <v>6.535095845203102</v>
      </c>
      <c r="R129" s="190">
        <v>7.77628</v>
      </c>
      <c r="S129" s="190">
        <v>7.97114</v>
      </c>
      <c r="T129" s="190">
        <v>7.242445130598154</v>
      </c>
      <c r="U129" s="190">
        <v>7.736666666666668</v>
      </c>
      <c r="V129" s="190">
        <v>5.89908</v>
      </c>
      <c r="W129" s="190">
        <v>5.65175</v>
      </c>
      <c r="X129" s="190">
        <v>7.22285</v>
      </c>
      <c r="Y129" s="190">
        <v>7.82259</v>
      </c>
      <c r="Z129" s="190">
        <v>7.641365</v>
      </c>
      <c r="AA129" s="190">
        <v>7.35218</v>
      </c>
      <c r="AB129" s="192">
        <v>6.9979230473114535</v>
      </c>
      <c r="AC129" s="88"/>
    </row>
    <row r="130" spans="2:29" ht="12.75">
      <c r="B130" s="188">
        <v>1980</v>
      </c>
      <c r="C130" s="190">
        <v>7.17548</v>
      </c>
      <c r="D130" s="190">
        <v>7.418536290674373</v>
      </c>
      <c r="E130" s="190">
        <v>7.877624996859505</v>
      </c>
      <c r="F130" s="190">
        <v>7.54607</v>
      </c>
      <c r="G130" s="190">
        <v>6.578542533014999</v>
      </c>
      <c r="H130" s="190">
        <v>7.109966011767829</v>
      </c>
      <c r="I130" s="190">
        <v>6.161134250000001</v>
      </c>
      <c r="J130" s="190">
        <v>7.69344</v>
      </c>
      <c r="K130" s="190">
        <v>7.267826888692991</v>
      </c>
      <c r="L130" s="190">
        <v>6.436247360000001</v>
      </c>
      <c r="M130" s="190">
        <v>7.564691159068463</v>
      </c>
      <c r="N130" s="190">
        <v>7.725027520685645</v>
      </c>
      <c r="O130" s="190">
        <v>7.63581</v>
      </c>
      <c r="P130" s="190">
        <v>6.40854</v>
      </c>
      <c r="Q130" s="190">
        <v>6.5795395927190725</v>
      </c>
      <c r="R130" s="190">
        <v>7.76101</v>
      </c>
      <c r="S130" s="190">
        <v>8.05343</v>
      </c>
      <c r="T130" s="190">
        <v>7.232147630785125</v>
      </c>
      <c r="U130" s="190">
        <v>7.693333333333335</v>
      </c>
      <c r="V130" s="190">
        <v>5.86911</v>
      </c>
      <c r="W130" s="190">
        <v>5.28</v>
      </c>
      <c r="X130" s="190">
        <v>7.23081</v>
      </c>
      <c r="Y130" s="190">
        <v>7.80777</v>
      </c>
      <c r="Z130" s="190">
        <v>7.61945</v>
      </c>
      <c r="AA130" s="190">
        <v>7.52696</v>
      </c>
      <c r="AB130" s="192">
        <v>6.984540559317709</v>
      </c>
      <c r="AC130" s="88"/>
    </row>
    <row r="131" spans="2:29" ht="12.75">
      <c r="B131" s="188">
        <v>1981</v>
      </c>
      <c r="C131" s="190">
        <v>7.20539</v>
      </c>
      <c r="D131" s="190">
        <v>7.295257246193669</v>
      </c>
      <c r="E131" s="190">
        <v>7.93571246016835</v>
      </c>
      <c r="F131" s="190">
        <v>7.67</v>
      </c>
      <c r="G131" s="190">
        <v>6.6540424564929594</v>
      </c>
      <c r="H131" s="190">
        <v>7.038826522637741</v>
      </c>
      <c r="I131" s="190">
        <v>6.264875871556475</v>
      </c>
      <c r="J131" s="190">
        <v>7.88</v>
      </c>
      <c r="K131" s="190">
        <v>7.278632559093843</v>
      </c>
      <c r="L131" s="190">
        <v>6.504795515000001</v>
      </c>
      <c r="M131" s="190">
        <v>7.560284294976023</v>
      </c>
      <c r="N131" s="190">
        <v>7.652565804927049</v>
      </c>
      <c r="O131" s="190">
        <v>7.67</v>
      </c>
      <c r="P131" s="190">
        <v>6.39022</v>
      </c>
      <c r="Q131" s="190">
        <v>6.623983340235043</v>
      </c>
      <c r="R131" s="190">
        <v>7.79</v>
      </c>
      <c r="S131" s="190">
        <v>8.05622</v>
      </c>
      <c r="T131" s="190">
        <v>7.250027133330784</v>
      </c>
      <c r="U131" s="190">
        <v>7.65</v>
      </c>
      <c r="V131" s="190">
        <v>6.22</v>
      </c>
      <c r="W131" s="190">
        <v>5.05</v>
      </c>
      <c r="X131" s="190">
        <v>7.25389</v>
      </c>
      <c r="Y131" s="190">
        <v>7.85807</v>
      </c>
      <c r="Z131" s="190">
        <v>7.695</v>
      </c>
      <c r="AA131" s="190">
        <v>7.75</v>
      </c>
      <c r="AB131" s="192">
        <v>7.067256155065177</v>
      </c>
      <c r="AC131" s="88"/>
    </row>
    <row r="132" spans="2:29" ht="12.75">
      <c r="B132" s="188">
        <v>1982</v>
      </c>
      <c r="C132" s="190">
        <v>7.20332</v>
      </c>
      <c r="D132" s="190">
        <v>7.143525573373093</v>
      </c>
      <c r="E132" s="190">
        <v>7.937267616937557</v>
      </c>
      <c r="F132" s="190">
        <v>7.5559</v>
      </c>
      <c r="G132" s="190">
        <v>6.732811656065198</v>
      </c>
      <c r="H132" s="190">
        <v>7.049038254711521</v>
      </c>
      <c r="I132" s="190">
        <v>6.323215666905419</v>
      </c>
      <c r="J132" s="190">
        <v>7.71188</v>
      </c>
      <c r="K132" s="190">
        <v>7.249784276331625</v>
      </c>
      <c r="L132" s="190">
        <v>6.50521486625</v>
      </c>
      <c r="M132" s="190">
        <v>7.510798817099474</v>
      </c>
      <c r="N132" s="190">
        <v>7.598748362718218</v>
      </c>
      <c r="O132" s="190">
        <v>7.64071</v>
      </c>
      <c r="P132" s="190">
        <v>6.38933</v>
      </c>
      <c r="Q132" s="190">
        <v>6.668427087751013</v>
      </c>
      <c r="R132" s="190">
        <v>7.69493</v>
      </c>
      <c r="S132" s="190">
        <v>7.99657</v>
      </c>
      <c r="T132" s="190">
        <v>7.266650811784768</v>
      </c>
      <c r="U132" s="190">
        <v>7.766666666666667</v>
      </c>
      <c r="V132" s="190">
        <v>5.9686</v>
      </c>
      <c r="W132" s="190">
        <v>4.92902</v>
      </c>
      <c r="X132" s="190">
        <v>7.28756</v>
      </c>
      <c r="Y132" s="190">
        <v>7.61</v>
      </c>
      <c r="Z132" s="190">
        <v>7.64954</v>
      </c>
      <c r="AA132" s="190">
        <v>7.52444</v>
      </c>
      <c r="AB132" s="192">
        <v>6.997697842699283</v>
      </c>
      <c r="AC132" s="88"/>
    </row>
    <row r="133" spans="2:29" ht="12.75">
      <c r="B133" s="188">
        <v>1983</v>
      </c>
      <c r="C133" s="190">
        <v>7.1831</v>
      </c>
      <c r="D133" s="190">
        <v>7.015395914150958</v>
      </c>
      <c r="E133" s="190">
        <v>7.917781735460725</v>
      </c>
      <c r="F133" s="190">
        <v>7.56325</v>
      </c>
      <c r="G133" s="190">
        <v>6.73824877390547</v>
      </c>
      <c r="H133" s="190">
        <v>7.046474250659719</v>
      </c>
      <c r="I133" s="190">
        <v>6.397834973976126</v>
      </c>
      <c r="J133" s="190">
        <v>7.73994</v>
      </c>
      <c r="K133" s="190">
        <v>7.176554152034997</v>
      </c>
      <c r="L133" s="190">
        <v>6.492354257407153</v>
      </c>
      <c r="M133" s="190">
        <v>7.497221423471503</v>
      </c>
      <c r="N133" s="190">
        <v>7.58292493235651</v>
      </c>
      <c r="O133" s="190">
        <v>7.64158</v>
      </c>
      <c r="P133" s="190">
        <v>6.33901</v>
      </c>
      <c r="Q133" s="190">
        <v>6.712870835266983</v>
      </c>
      <c r="R133" s="190">
        <v>7.68311</v>
      </c>
      <c r="S133" s="190">
        <v>7.99813</v>
      </c>
      <c r="T133" s="190">
        <v>7.25313837469223</v>
      </c>
      <c r="U133" s="190">
        <v>7.883333333333333</v>
      </c>
      <c r="V133" s="190">
        <v>5.9734</v>
      </c>
      <c r="W133" s="190">
        <v>5.15831</v>
      </c>
      <c r="X133" s="190">
        <v>7.30341</v>
      </c>
      <c r="Y133" s="190">
        <v>7.60343</v>
      </c>
      <c r="Z133" s="190">
        <v>7.55687</v>
      </c>
      <c r="AA133" s="190">
        <v>7.23495</v>
      </c>
      <c r="AB133" s="192">
        <v>6.960846050774895</v>
      </c>
      <c r="AC133" s="88"/>
    </row>
    <row r="134" spans="2:29" ht="12.75">
      <c r="B134" s="188">
        <v>1984</v>
      </c>
      <c r="C134" s="190">
        <v>7.22881</v>
      </c>
      <c r="D134" s="190">
        <v>6.981090262969733</v>
      </c>
      <c r="E134" s="190">
        <v>7.939045738974199</v>
      </c>
      <c r="F134" s="190">
        <v>7.57149</v>
      </c>
      <c r="G134" s="190">
        <v>6.70173683329972</v>
      </c>
      <c r="H134" s="190">
        <v>7.045159419621392</v>
      </c>
      <c r="I134" s="190">
        <v>6.410037423992195</v>
      </c>
      <c r="J134" s="190">
        <v>7.768</v>
      </c>
      <c r="K134" s="190">
        <v>7.144672481541297</v>
      </c>
      <c r="L134" s="190">
        <v>6.501189892340706</v>
      </c>
      <c r="M134" s="190">
        <v>7.51531254738701</v>
      </c>
      <c r="N134" s="190">
        <v>7.597441082209918</v>
      </c>
      <c r="O134" s="190">
        <v>7.64374</v>
      </c>
      <c r="P134" s="190">
        <v>6.146409427609428</v>
      </c>
      <c r="Q134" s="190">
        <v>6.739694786246301</v>
      </c>
      <c r="R134" s="190">
        <v>7.68777</v>
      </c>
      <c r="S134" s="190">
        <v>7.99997</v>
      </c>
      <c r="T134" s="190">
        <v>7.25219648217767</v>
      </c>
      <c r="U134" s="190">
        <v>8</v>
      </c>
      <c r="V134" s="190">
        <v>6.02255</v>
      </c>
      <c r="W134" s="190">
        <v>5.15876</v>
      </c>
      <c r="X134" s="190">
        <v>7.34743</v>
      </c>
      <c r="Y134" s="190">
        <v>7.69297</v>
      </c>
      <c r="Z134" s="190">
        <v>7.49</v>
      </c>
      <c r="AA134" s="190">
        <v>7.23558</v>
      </c>
      <c r="AB134" s="192">
        <v>6.952487029708331</v>
      </c>
      <c r="AC134" s="88"/>
    </row>
    <row r="135" spans="2:29" ht="12.75">
      <c r="B135" s="189">
        <v>1985</v>
      </c>
      <c r="C135" s="190">
        <v>7.2261</v>
      </c>
      <c r="D135" s="190">
        <v>6.982973443021491</v>
      </c>
      <c r="E135" s="190">
        <v>7.954714002350838</v>
      </c>
      <c r="F135" s="190">
        <v>7.58142</v>
      </c>
      <c r="G135" s="190">
        <v>6.696955786547548</v>
      </c>
      <c r="H135" s="190">
        <v>7.073918918488492</v>
      </c>
      <c r="I135" s="190">
        <v>6.434968644991838</v>
      </c>
      <c r="J135" s="190">
        <v>7.80007</v>
      </c>
      <c r="K135" s="190">
        <v>7.1134341726327674</v>
      </c>
      <c r="L135" s="190">
        <v>6.532306659641364</v>
      </c>
      <c r="M135" s="190">
        <v>7.55798325961589</v>
      </c>
      <c r="N135" s="190">
        <v>7.570537880367855</v>
      </c>
      <c r="O135" s="190">
        <v>7.63942</v>
      </c>
      <c r="P135" s="190">
        <v>6.284214001122335</v>
      </c>
      <c r="Q135" s="190">
        <v>6.80477432384459</v>
      </c>
      <c r="R135" s="190">
        <v>7.72639</v>
      </c>
      <c r="S135" s="190">
        <v>8.04612</v>
      </c>
      <c r="T135" s="190">
        <v>7.247651863445929</v>
      </c>
      <c r="U135" s="190">
        <v>7.934545454545455</v>
      </c>
      <c r="V135" s="190">
        <v>6.05611</v>
      </c>
      <c r="W135" s="191">
        <v>5.06076</v>
      </c>
      <c r="X135" s="191">
        <v>7.3497</v>
      </c>
      <c r="Y135" s="191">
        <v>7.84946</v>
      </c>
      <c r="Z135" s="191">
        <v>7.5236</v>
      </c>
      <c r="AA135" s="191">
        <v>7.20175</v>
      </c>
      <c r="AB135" s="193">
        <v>6.97156460628016</v>
      </c>
      <c r="AC135" s="89"/>
    </row>
    <row r="136" spans="2:29" ht="12.75">
      <c r="B136" s="189">
        <v>1986</v>
      </c>
      <c r="C136" s="190">
        <v>7.24654</v>
      </c>
      <c r="D136" s="190">
        <v>6.980763160324443</v>
      </c>
      <c r="E136" s="190">
        <v>7.932658594786247</v>
      </c>
      <c r="F136" s="190">
        <v>7.58983</v>
      </c>
      <c r="G136" s="190">
        <v>6.712587089928924</v>
      </c>
      <c r="H136" s="190">
        <v>7.112492324660245</v>
      </c>
      <c r="I136" s="190">
        <v>6.4509735065539235</v>
      </c>
      <c r="J136" s="190">
        <v>7.78003</v>
      </c>
      <c r="K136" s="190">
        <v>7.0329426232017145</v>
      </c>
      <c r="L136" s="190">
        <v>6.568891355639221</v>
      </c>
      <c r="M136" s="190">
        <v>7.593611898413371</v>
      </c>
      <c r="N136" s="190">
        <v>7.551583331165274</v>
      </c>
      <c r="O136" s="190">
        <v>7.64403</v>
      </c>
      <c r="P136" s="190">
        <v>6.396014029180696</v>
      </c>
      <c r="Q136" s="190">
        <v>6.841823887664609</v>
      </c>
      <c r="R136" s="190">
        <v>7.71981</v>
      </c>
      <c r="S136" s="190">
        <v>8.05523</v>
      </c>
      <c r="T136" s="190">
        <v>7.230973743415852</v>
      </c>
      <c r="U136" s="190">
        <v>7.869090909090909</v>
      </c>
      <c r="V136" s="190">
        <v>6.10526</v>
      </c>
      <c r="W136" s="191">
        <v>5.3686</v>
      </c>
      <c r="X136" s="191">
        <v>7.37213</v>
      </c>
      <c r="Y136" s="191">
        <v>7.83998</v>
      </c>
      <c r="Z136" s="191">
        <v>7.51541</v>
      </c>
      <c r="AA136" s="191">
        <v>6.93497</v>
      </c>
      <c r="AB136" s="193">
        <v>6.974776564743547</v>
      </c>
      <c r="AC136" s="89"/>
    </row>
    <row r="137" spans="2:29" ht="12.75">
      <c r="B137" s="189">
        <v>1987</v>
      </c>
      <c r="C137" s="190">
        <v>7.27036</v>
      </c>
      <c r="D137" s="190">
        <v>7.069082856190067</v>
      </c>
      <c r="E137" s="190">
        <v>7.941488626160597</v>
      </c>
      <c r="F137" s="190">
        <v>7.60232</v>
      </c>
      <c r="G137" s="190">
        <v>6.751912570922499</v>
      </c>
      <c r="H137" s="190">
        <v>7.142988739007883</v>
      </c>
      <c r="I137" s="190">
        <v>6.4030702777053365</v>
      </c>
      <c r="J137" s="190">
        <v>7.80408</v>
      </c>
      <c r="K137" s="190">
        <v>6.971389693372106</v>
      </c>
      <c r="L137" s="190">
        <v>6.609874957181411</v>
      </c>
      <c r="M137" s="190">
        <v>7.588999037093631</v>
      </c>
      <c r="N137" s="190">
        <v>7.593483427711458</v>
      </c>
      <c r="O137" s="190">
        <v>7.64172</v>
      </c>
      <c r="P137" s="190">
        <v>6.520566489388838</v>
      </c>
      <c r="Q137" s="190">
        <v>6.902213521477443</v>
      </c>
      <c r="R137" s="190">
        <v>7.73241</v>
      </c>
      <c r="S137" s="190">
        <v>8.0438</v>
      </c>
      <c r="T137" s="190">
        <v>7.272898844592645</v>
      </c>
      <c r="U137" s="190">
        <v>7.803636363636364</v>
      </c>
      <c r="V137" s="190">
        <v>6.1556</v>
      </c>
      <c r="W137" s="191">
        <v>5.74401</v>
      </c>
      <c r="X137" s="191">
        <v>7.36694</v>
      </c>
      <c r="Y137" s="191">
        <v>7.8144</v>
      </c>
      <c r="Z137" s="191">
        <v>7.49877</v>
      </c>
      <c r="AA137" s="191">
        <v>6.87788</v>
      </c>
      <c r="AB137" s="193">
        <v>7.003631313965385</v>
      </c>
      <c r="AC137" s="89"/>
    </row>
    <row r="138" spans="2:29" ht="12.75">
      <c r="B138" s="189">
        <v>1988</v>
      </c>
      <c r="C138" s="190">
        <v>7.2793</v>
      </c>
      <c r="D138" s="190">
        <v>7.167751740401029</v>
      </c>
      <c r="E138" s="190">
        <v>7.96488067741404</v>
      </c>
      <c r="F138" s="190">
        <v>7.62185</v>
      </c>
      <c r="G138" s="190">
        <v>6.839548274066932</v>
      </c>
      <c r="H138" s="190">
        <v>7.203564417729751</v>
      </c>
      <c r="I138" s="190">
        <v>6.426906376900827</v>
      </c>
      <c r="J138" s="190">
        <v>7.73834</v>
      </c>
      <c r="K138" s="190">
        <v>7.008356585882053</v>
      </c>
      <c r="L138" s="190">
        <v>6.706427693750001</v>
      </c>
      <c r="M138" s="190">
        <v>7.571514197873279</v>
      </c>
      <c r="N138" s="190">
        <v>7.67835467687685</v>
      </c>
      <c r="O138" s="190">
        <v>7.64374</v>
      </c>
      <c r="P138" s="190">
        <v>6.5016116403090844</v>
      </c>
      <c r="Q138" s="190">
        <v>6.962679553106827</v>
      </c>
      <c r="R138" s="190">
        <v>7.77037</v>
      </c>
      <c r="S138" s="190">
        <v>8.0993</v>
      </c>
      <c r="T138" s="190">
        <v>7.338915299573259</v>
      </c>
      <c r="U138" s="190">
        <v>7.738181818181818</v>
      </c>
      <c r="V138" s="190">
        <v>6.14601</v>
      </c>
      <c r="W138" s="191">
        <v>6.09526</v>
      </c>
      <c r="X138" s="191">
        <v>7.34952</v>
      </c>
      <c r="Y138" s="191">
        <v>7.87444</v>
      </c>
      <c r="Z138" s="191">
        <v>7.50326</v>
      </c>
      <c r="AA138" s="191">
        <v>6.80752</v>
      </c>
      <c r="AB138" s="193">
        <v>7.041805685332614</v>
      </c>
      <c r="AC138" s="89"/>
    </row>
    <row r="139" spans="2:29" ht="12.75">
      <c r="B139" s="189">
        <v>1989</v>
      </c>
      <c r="C139" s="190">
        <v>7.25834</v>
      </c>
      <c r="D139" s="190">
        <v>7.215117127626594</v>
      </c>
      <c r="E139" s="190">
        <v>7.962364588022517</v>
      </c>
      <c r="F139" s="190">
        <v>7.64541</v>
      </c>
      <c r="G139" s="190">
        <v>6.878366522219055</v>
      </c>
      <c r="H139" s="190">
        <v>7.272507918076579</v>
      </c>
      <c r="I139" s="190">
        <v>6.482973053005051</v>
      </c>
      <c r="J139" s="190">
        <v>7.88827</v>
      </c>
      <c r="K139" s="190">
        <v>7.136500500144043</v>
      </c>
      <c r="L139" s="190">
        <v>6.779886803778952</v>
      </c>
      <c r="M139" s="190">
        <v>7.59198652579669</v>
      </c>
      <c r="N139" s="190">
        <v>7.743456184241534</v>
      </c>
      <c r="O139" s="190">
        <v>7.64778</v>
      </c>
      <c r="P139" s="190">
        <v>6.505750117187555</v>
      </c>
      <c r="Q139" s="190">
        <v>6.99780184349596</v>
      </c>
      <c r="R139" s="190">
        <v>7.70133</v>
      </c>
      <c r="S139" s="190">
        <v>8.15473</v>
      </c>
      <c r="T139" s="190">
        <v>7.322962373549894</v>
      </c>
      <c r="U139" s="190">
        <v>7.672727272727273</v>
      </c>
      <c r="V139" s="190">
        <v>6.19636</v>
      </c>
      <c r="W139" s="191">
        <v>6.04354</v>
      </c>
      <c r="X139" s="191">
        <v>7.33962</v>
      </c>
      <c r="Y139" s="191">
        <v>7.788397111281064</v>
      </c>
      <c r="Z139" s="191">
        <v>7.47395</v>
      </c>
      <c r="AA139" s="191">
        <v>6.84522</v>
      </c>
      <c r="AB139" s="193">
        <v>7.054455930105516</v>
      </c>
      <c r="AC139" s="89"/>
    </row>
    <row r="140" spans="2:29" ht="12.75">
      <c r="B140" s="189">
        <v>1990</v>
      </c>
      <c r="C140" s="190">
        <v>7.24417</v>
      </c>
      <c r="D140" s="190">
        <v>7.304627928315772</v>
      </c>
      <c r="E140" s="190">
        <v>8.000551282634175</v>
      </c>
      <c r="F140" s="190">
        <v>7.42</v>
      </c>
      <c r="G140" s="190">
        <v>6.836865288949673</v>
      </c>
      <c r="H140" s="190">
        <v>7.25574801541552</v>
      </c>
      <c r="I140" s="190">
        <v>6.401099935488485</v>
      </c>
      <c r="J140" s="190">
        <v>7.8</v>
      </c>
      <c r="K140" s="190">
        <v>7.294050851515548</v>
      </c>
      <c r="L140" s="190">
        <v>6.819626224208117</v>
      </c>
      <c r="M140" s="190">
        <v>7.684600325491334</v>
      </c>
      <c r="N140" s="190">
        <v>7.7569260968481855</v>
      </c>
      <c r="O140" s="190">
        <v>7.735</v>
      </c>
      <c r="P140" s="190">
        <v>6.583985307267874</v>
      </c>
      <c r="Q140" s="190">
        <v>6.985532861480365</v>
      </c>
      <c r="R140" s="190">
        <v>7.74</v>
      </c>
      <c r="S140" s="190">
        <v>8.21</v>
      </c>
      <c r="T140" s="190">
        <v>7.261872259501327</v>
      </c>
      <c r="U140" s="190">
        <v>7.607272727272727</v>
      </c>
      <c r="V140" s="190">
        <v>6.14</v>
      </c>
      <c r="W140" s="191">
        <v>6.32</v>
      </c>
      <c r="X140" s="191">
        <v>7.32257</v>
      </c>
      <c r="Y140" s="191">
        <v>7.719198555640532</v>
      </c>
      <c r="Z140" s="191">
        <v>7.45</v>
      </c>
      <c r="AA140" s="191">
        <v>7.12</v>
      </c>
      <c r="AB140" s="193">
        <v>7.071490967983795</v>
      </c>
      <c r="AC140" s="89"/>
    </row>
    <row r="141" spans="2:29" ht="12.75">
      <c r="B141" s="189">
        <v>1991</v>
      </c>
      <c r="C141" s="190">
        <v>7.2203</v>
      </c>
      <c r="D141" s="190">
        <v>7.378799433596697</v>
      </c>
      <c r="E141" s="190">
        <v>8.052862862046213</v>
      </c>
      <c r="F141" s="190">
        <v>7.61165</v>
      </c>
      <c r="G141" s="190">
        <v>6.7771849295173565</v>
      </c>
      <c r="H141" s="190">
        <v>7.1875014086467175</v>
      </c>
      <c r="I141" s="190">
        <v>6.289263803624376</v>
      </c>
      <c r="J141" s="190">
        <v>7.92435</v>
      </c>
      <c r="K141" s="190">
        <v>7.365530861176666</v>
      </c>
      <c r="L141" s="190">
        <v>6.850405716519999</v>
      </c>
      <c r="M141" s="190">
        <v>7.7434113064067125</v>
      </c>
      <c r="N141" s="190">
        <v>7.763088296631775</v>
      </c>
      <c r="O141" s="190">
        <v>7.6547</v>
      </c>
      <c r="P141" s="190">
        <v>6.64230539326832</v>
      </c>
      <c r="Q141" s="190">
        <v>6.966495081430134</v>
      </c>
      <c r="R141" s="190">
        <v>7.69067</v>
      </c>
      <c r="S141" s="190">
        <v>8.16151</v>
      </c>
      <c r="T141" s="190">
        <v>7.232573943414703</v>
      </c>
      <c r="U141" s="190">
        <v>7.541818181818182</v>
      </c>
      <c r="V141" s="190">
        <v>6.22993</v>
      </c>
      <c r="W141" s="191">
        <v>6.54655</v>
      </c>
      <c r="X141" s="191">
        <v>7.29249</v>
      </c>
      <c r="Y141" s="191">
        <v>7.63883</v>
      </c>
      <c r="Z141" s="191">
        <v>7.47448</v>
      </c>
      <c r="AA141" s="191">
        <v>6.93437</v>
      </c>
      <c r="AB141" s="193">
        <v>7.071724026499292</v>
      </c>
      <c r="AC141" s="89"/>
    </row>
    <row r="142" spans="2:29" ht="12.75">
      <c r="B142" s="189">
        <v>1992</v>
      </c>
      <c r="C142" s="190">
        <v>7.21368</v>
      </c>
      <c r="D142" s="190">
        <v>7.336239960783334</v>
      </c>
      <c r="E142" s="190">
        <v>8.071177728787298</v>
      </c>
      <c r="F142" s="190">
        <v>7.59398</v>
      </c>
      <c r="G142" s="190">
        <v>6.693671728830646</v>
      </c>
      <c r="H142" s="190">
        <v>7.136336572873507</v>
      </c>
      <c r="I142" s="190">
        <v>6.222878073299366</v>
      </c>
      <c r="J142" s="190">
        <v>7.9035</v>
      </c>
      <c r="K142" s="190">
        <v>7.3145502962565425</v>
      </c>
      <c r="L142" s="190">
        <v>6.814598041781452</v>
      </c>
      <c r="M142" s="190">
        <v>7.684673547164627</v>
      </c>
      <c r="N142" s="190">
        <v>7.753175418342819</v>
      </c>
      <c r="O142" s="190">
        <v>7.65759</v>
      </c>
      <c r="P142" s="190">
        <v>6.61928517909295</v>
      </c>
      <c r="Q142" s="190">
        <v>6.89333922763003</v>
      </c>
      <c r="R142" s="190">
        <v>7.62911</v>
      </c>
      <c r="S142" s="190">
        <v>8.11417</v>
      </c>
      <c r="T142" s="190">
        <v>7.226066972640427</v>
      </c>
      <c r="U142" s="190">
        <v>7.4763636363636365</v>
      </c>
      <c r="V142" s="190">
        <v>6.23592</v>
      </c>
      <c r="W142" s="191">
        <v>6.44949</v>
      </c>
      <c r="X142" s="191">
        <v>7.29315</v>
      </c>
      <c r="Y142" s="191">
        <v>7.67784</v>
      </c>
      <c r="Z142" s="191">
        <v>7.47474</v>
      </c>
      <c r="AA142" s="191">
        <v>6.96093</v>
      </c>
      <c r="AB142" s="193">
        <v>7.053905460099577</v>
      </c>
      <c r="AC142" s="89"/>
    </row>
    <row r="143" spans="2:29" ht="12.75">
      <c r="B143" s="189">
        <v>1993</v>
      </c>
      <c r="C143" s="190">
        <v>7.25235</v>
      </c>
      <c r="D143" s="190">
        <v>7.254600296831262</v>
      </c>
      <c r="E143" s="190">
        <v>8.078800275545376</v>
      </c>
      <c r="F143" s="190">
        <v>7.58863</v>
      </c>
      <c r="G143" s="190">
        <v>6.661445797018306</v>
      </c>
      <c r="H143" s="190">
        <v>7.101424756631976</v>
      </c>
      <c r="I143" s="190">
        <v>6.168730227373199</v>
      </c>
      <c r="J143" s="190">
        <v>7.95562</v>
      </c>
      <c r="K143" s="190">
        <v>7.290151698061647</v>
      </c>
      <c r="L143" s="190">
        <v>6.7955345175459145</v>
      </c>
      <c r="M143" s="190">
        <v>7.627678589929497</v>
      </c>
      <c r="N143" s="190">
        <v>7.7128026351256755</v>
      </c>
      <c r="O143" s="190">
        <v>7.65715</v>
      </c>
      <c r="P143" s="190">
        <v>6.546633843909934</v>
      </c>
      <c r="Q143" s="190">
        <v>6.765727758757814</v>
      </c>
      <c r="R143" s="190">
        <v>7.59289</v>
      </c>
      <c r="S143" s="190">
        <v>8.06736</v>
      </c>
      <c r="T143" s="190">
        <v>7.252075533668007</v>
      </c>
      <c r="U143" s="190">
        <v>7.410909090909091</v>
      </c>
      <c r="V143" s="190">
        <v>6.2527</v>
      </c>
      <c r="W143" s="191">
        <v>6.39964</v>
      </c>
      <c r="X143" s="191">
        <v>7.35124</v>
      </c>
      <c r="Y143" s="191">
        <v>7.62947</v>
      </c>
      <c r="Z143" s="191">
        <v>7.39896</v>
      </c>
      <c r="AA143" s="191">
        <v>6.93084</v>
      </c>
      <c r="AB143" s="193">
        <v>7.015888008276597</v>
      </c>
      <c r="AC143" s="89"/>
    </row>
    <row r="144" spans="2:29" ht="12.75">
      <c r="B144" s="189">
        <v>1994</v>
      </c>
      <c r="C144" s="190">
        <v>7.301715435310442</v>
      </c>
      <c r="D144" s="190">
        <v>7.24408181714406</v>
      </c>
      <c r="E144" s="190">
        <v>8.097175302115653</v>
      </c>
      <c r="F144" s="190">
        <v>7.60052</v>
      </c>
      <c r="G144" s="190">
        <v>6.699156002806074</v>
      </c>
      <c r="H144" s="190">
        <v>7.070086779129043</v>
      </c>
      <c r="I144" s="190">
        <v>6.186106637472197</v>
      </c>
      <c r="J144" s="190">
        <v>7.97566</v>
      </c>
      <c r="K144" s="190">
        <v>7.3481231874114545</v>
      </c>
      <c r="L144" s="190">
        <v>6.821894459048567</v>
      </c>
      <c r="M144" s="190">
        <v>7.641551425732745</v>
      </c>
      <c r="N144" s="190">
        <v>7.6917068140403035</v>
      </c>
      <c r="O144" s="190">
        <v>7.66494</v>
      </c>
      <c r="P144" s="190">
        <v>6.505724617603051</v>
      </c>
      <c r="Q144" s="190">
        <v>6.7244574390965175</v>
      </c>
      <c r="R144" s="190">
        <v>7.55424</v>
      </c>
      <c r="S144" s="190">
        <v>8.05253</v>
      </c>
      <c r="T144" s="190">
        <v>7.279776366364027</v>
      </c>
      <c r="U144" s="190">
        <v>7.345454545454546</v>
      </c>
      <c r="V144" s="190">
        <v>6.30065</v>
      </c>
      <c r="W144" s="191">
        <v>6.67208</v>
      </c>
      <c r="X144" s="191">
        <v>7.3972</v>
      </c>
      <c r="Y144" s="191">
        <v>7.67064</v>
      </c>
      <c r="Z144" s="191">
        <v>7.36965</v>
      </c>
      <c r="AA144" s="191">
        <v>6.99581</v>
      </c>
      <c r="AB144" s="193">
        <v>7.034850538845523</v>
      </c>
      <c r="AC144" s="89"/>
    </row>
    <row r="145" spans="2:29" ht="12.75">
      <c r="B145" s="189">
        <v>1995</v>
      </c>
      <c r="C145" s="190">
        <v>7.301715435310442</v>
      </c>
      <c r="D145" s="190">
        <v>7.259833705445254</v>
      </c>
      <c r="E145" s="190">
        <v>8.112896484046223</v>
      </c>
      <c r="F145" s="190">
        <v>7.61495</v>
      </c>
      <c r="G145" s="190">
        <v>6.719306023640902</v>
      </c>
      <c r="H145" s="190">
        <v>7.055155206584787</v>
      </c>
      <c r="I145" s="190">
        <v>6.223877408316499</v>
      </c>
      <c r="J145" s="190">
        <v>7.97967</v>
      </c>
      <c r="K145" s="190">
        <v>7.387877618634315</v>
      </c>
      <c r="L145" s="190">
        <v>6.834716721886543</v>
      </c>
      <c r="M145" s="190">
        <v>7.65671980975338</v>
      </c>
      <c r="N145" s="190">
        <v>7.69705346167942</v>
      </c>
      <c r="O145" s="190">
        <v>7.66566</v>
      </c>
      <c r="P145" s="190">
        <v>6.498515858275686</v>
      </c>
      <c r="Q145" s="190">
        <v>6.746415203789403</v>
      </c>
      <c r="R145" s="190">
        <v>7.554588470564228</v>
      </c>
      <c r="S145" s="190">
        <v>8.04076</v>
      </c>
      <c r="T145" s="190">
        <v>7.282181899096522</v>
      </c>
      <c r="U145" s="190">
        <v>7.28</v>
      </c>
      <c r="V145" s="190">
        <v>6.36</v>
      </c>
      <c r="W145" s="191">
        <v>6.99105</v>
      </c>
      <c r="X145" s="191">
        <v>7.42957</v>
      </c>
      <c r="Y145" s="191">
        <v>7.6804</v>
      </c>
      <c r="Z145" s="191">
        <v>7.41</v>
      </c>
      <c r="AA145" s="191">
        <v>6.66791</v>
      </c>
      <c r="AB145" s="193">
        <v>7.040165194806505</v>
      </c>
      <c r="AC145" s="89"/>
    </row>
    <row r="146" spans="2:29" ht="12.75">
      <c r="B146" s="189">
        <v>1996</v>
      </c>
      <c r="C146" s="190">
        <v>7.2289541358143214</v>
      </c>
      <c r="D146" s="190">
        <v>7.0965600423426185</v>
      </c>
      <c r="E146" s="190">
        <v>8.084901533680327</v>
      </c>
      <c r="F146" s="190">
        <v>7.53</v>
      </c>
      <c r="G146" s="190">
        <v>6.677734536847972</v>
      </c>
      <c r="H146" s="190">
        <v>6.860876232195608</v>
      </c>
      <c r="I146" s="190">
        <v>6.374234821688603</v>
      </c>
      <c r="J146" s="190">
        <v>8.03179</v>
      </c>
      <c r="K146" s="190">
        <v>7.476305198352771</v>
      </c>
      <c r="L146" s="190">
        <v>6.790295809101113</v>
      </c>
      <c r="M146" s="190">
        <v>7.625970087368884</v>
      </c>
      <c r="N146" s="190">
        <v>7.716435110026657</v>
      </c>
      <c r="O146" s="190">
        <v>7.39</v>
      </c>
      <c r="P146" s="190">
        <v>6.449132695643302</v>
      </c>
      <c r="Q146" s="190">
        <v>6.860352542849704</v>
      </c>
      <c r="R146" s="190">
        <v>7.588722050282114</v>
      </c>
      <c r="S146" s="190">
        <v>7.95</v>
      </c>
      <c r="T146" s="190">
        <v>7.269398430343844</v>
      </c>
      <c r="U146" s="190">
        <v>7.354666666666667</v>
      </c>
      <c r="V146" s="190">
        <v>6.36178</v>
      </c>
      <c r="W146" s="191">
        <v>7.12766</v>
      </c>
      <c r="X146" s="191">
        <v>7.45323</v>
      </c>
      <c r="Y146" s="191">
        <v>7.63784</v>
      </c>
      <c r="Z146" s="191">
        <v>7.39764</v>
      </c>
      <c r="AA146" s="191">
        <v>6.932598104476052</v>
      </c>
      <c r="AB146" s="193">
        <v>7.049226628260993</v>
      </c>
      <c r="AC146" s="89"/>
    </row>
    <row r="147" spans="2:29" ht="12.75">
      <c r="B147" s="189">
        <v>1997</v>
      </c>
      <c r="C147" s="190">
        <v>7.1773119533527705</v>
      </c>
      <c r="D147" s="190">
        <v>6.929104392408938</v>
      </c>
      <c r="E147" s="190">
        <v>8.084367349954471</v>
      </c>
      <c r="F147" s="190">
        <v>7.65688</v>
      </c>
      <c r="G147" s="190">
        <v>6.658501217984173</v>
      </c>
      <c r="H147" s="190">
        <v>6.766215975105771</v>
      </c>
      <c r="I147" s="190">
        <v>6.35411296</v>
      </c>
      <c r="J147" s="190">
        <v>8.02377</v>
      </c>
      <c r="K147" s="190">
        <v>7.49198905590379</v>
      </c>
      <c r="L147" s="190">
        <v>6.725290303425162</v>
      </c>
      <c r="M147" s="190">
        <v>7.550832787830829</v>
      </c>
      <c r="N147" s="190">
        <v>7.701661846573948</v>
      </c>
      <c r="O147" s="190">
        <v>7.67143</v>
      </c>
      <c r="P147" s="190">
        <v>6.413416809298031</v>
      </c>
      <c r="Q147" s="190">
        <v>6.808720150000001</v>
      </c>
      <c r="R147" s="190">
        <v>7.62863963</v>
      </c>
      <c r="S147" s="190">
        <v>8.0272</v>
      </c>
      <c r="T147" s="190">
        <v>7.27549494949495</v>
      </c>
      <c r="U147" s="190">
        <v>7.429333333333333</v>
      </c>
      <c r="V147" s="190">
        <v>6.38816</v>
      </c>
      <c r="W147" s="191">
        <v>6.95876</v>
      </c>
      <c r="X147" s="191">
        <v>7.45574</v>
      </c>
      <c r="Y147" s="191">
        <v>7.60866778601917</v>
      </c>
      <c r="Z147" s="191">
        <v>7.377835</v>
      </c>
      <c r="AA147" s="191">
        <v>6.605196208952105</v>
      </c>
      <c r="AB147" s="193">
        <v>6.9944756216475215</v>
      </c>
      <c r="AC147" s="89"/>
    </row>
    <row r="148" spans="2:29" ht="12.75">
      <c r="B148" s="189">
        <v>1998</v>
      </c>
      <c r="C148" s="190">
        <v>7.197299217906033</v>
      </c>
      <c r="D148" s="190">
        <v>6.974678647586982</v>
      </c>
      <c r="E148" s="190">
        <v>8.085913849201441</v>
      </c>
      <c r="F148" s="190">
        <v>7.68275</v>
      </c>
      <c r="G148" s="190">
        <v>6.724857368561666</v>
      </c>
      <c r="H148" s="190">
        <v>6.84184063213201</v>
      </c>
      <c r="I148" s="190">
        <v>6.349802275</v>
      </c>
      <c r="J148" s="190">
        <v>8.0358</v>
      </c>
      <c r="K148" s="190">
        <v>7.445206753638672</v>
      </c>
      <c r="L148" s="190">
        <v>6.753060559011326</v>
      </c>
      <c r="M148" s="190">
        <v>7.523502484620445</v>
      </c>
      <c r="N148" s="190">
        <v>7.685053732914489</v>
      </c>
      <c r="O148" s="190">
        <v>7.67432</v>
      </c>
      <c r="P148" s="190">
        <v>6.431239569730639</v>
      </c>
      <c r="Q148" s="190">
        <v>6.86081565331803</v>
      </c>
      <c r="R148" s="190">
        <v>7.602896490000001</v>
      </c>
      <c r="S148" s="190">
        <v>8.06419</v>
      </c>
      <c r="T148" s="190">
        <v>7.2439558135578785</v>
      </c>
      <c r="U148" s="190">
        <v>7.504</v>
      </c>
      <c r="V148" s="190">
        <v>6.39775</v>
      </c>
      <c r="W148" s="191">
        <v>5.08571</v>
      </c>
      <c r="X148" s="191">
        <v>7.45</v>
      </c>
      <c r="Y148" s="191">
        <v>7.63195</v>
      </c>
      <c r="Z148" s="191">
        <v>7.35803</v>
      </c>
      <c r="AA148" s="191">
        <v>6.98831</v>
      </c>
      <c r="AB148" s="193">
        <v>6.954602813752031</v>
      </c>
      <c r="AC148" s="89"/>
    </row>
    <row r="149" spans="2:29" ht="12.75">
      <c r="B149" s="189">
        <v>1999</v>
      </c>
      <c r="C149" s="190">
        <v>7.199118588694336</v>
      </c>
      <c r="D149" s="190">
        <v>7.056483477451281</v>
      </c>
      <c r="E149" s="190">
        <v>8.04796758721469</v>
      </c>
      <c r="F149" s="190">
        <v>7.70368</v>
      </c>
      <c r="G149" s="190">
        <v>6.85485152285904</v>
      </c>
      <c r="H149" s="190">
        <v>6.921271789923945</v>
      </c>
      <c r="I149" s="190">
        <v>6.374369984728349</v>
      </c>
      <c r="J149" s="190">
        <v>7.83</v>
      </c>
      <c r="K149" s="190">
        <v>7.387376245632252</v>
      </c>
      <c r="L149" s="190">
        <v>6.7722308170974905</v>
      </c>
      <c r="M149" s="190">
        <v>7.491515281147277</v>
      </c>
      <c r="N149" s="190">
        <v>7.635275912013254</v>
      </c>
      <c r="O149" s="190">
        <v>7.67388</v>
      </c>
      <c r="P149" s="190">
        <v>6.472204009689317</v>
      </c>
      <c r="Q149" s="190">
        <v>6.9942841878229265</v>
      </c>
      <c r="R149" s="190">
        <v>7.591462102641058</v>
      </c>
      <c r="S149" s="190">
        <v>8.06545</v>
      </c>
      <c r="T149" s="190">
        <v>7.208435307773342</v>
      </c>
      <c r="U149" s="190">
        <v>7.578666666666666</v>
      </c>
      <c r="V149" s="190">
        <v>6.40614</v>
      </c>
      <c r="W149" s="191">
        <v>5.61598</v>
      </c>
      <c r="X149" s="191">
        <v>7.50972</v>
      </c>
      <c r="Y149" s="191">
        <v>7.61165</v>
      </c>
      <c r="Z149" s="191">
        <v>7.4</v>
      </c>
      <c r="AA149" s="191">
        <v>7.04137</v>
      </c>
      <c r="AB149" s="193">
        <v>7.018707595674868</v>
      </c>
      <c r="AC149" s="89"/>
    </row>
    <row r="150" spans="2:29" ht="12.75">
      <c r="B150" s="189">
        <v>2000</v>
      </c>
      <c r="C150" s="190">
        <v>7.1828987203594545</v>
      </c>
      <c r="D150" s="190">
        <v>7.108435142566059</v>
      </c>
      <c r="E150" s="190">
        <v>8.012567459063497</v>
      </c>
      <c r="F150" s="190">
        <v>7.64</v>
      </c>
      <c r="G150" s="190">
        <v>6.91826556324008</v>
      </c>
      <c r="H150" s="190">
        <v>6.93571401261827</v>
      </c>
      <c r="I150" s="190">
        <v>6.357811780584645</v>
      </c>
      <c r="J150" s="190">
        <v>8.09994</v>
      </c>
      <c r="K150" s="190">
        <v>7.409405410446494</v>
      </c>
      <c r="L150" s="190">
        <v>6.79932838617233</v>
      </c>
      <c r="M150" s="190">
        <v>7.497147588618398</v>
      </c>
      <c r="N150" s="190">
        <v>7.627844414276167</v>
      </c>
      <c r="O150" s="190">
        <v>7.67806</v>
      </c>
      <c r="P150" s="190">
        <v>6.501827716633763</v>
      </c>
      <c r="Q150" s="190">
        <v>7.085467847194872</v>
      </c>
      <c r="R150" s="190">
        <v>7.632405437782115</v>
      </c>
      <c r="S150" s="190">
        <v>8.205</v>
      </c>
      <c r="T150" s="190">
        <v>7.246616400015638</v>
      </c>
      <c r="U150" s="190">
        <v>7.653333333333333</v>
      </c>
      <c r="V150" s="190">
        <v>6.09</v>
      </c>
      <c r="W150" s="191">
        <v>5.863333333333333</v>
      </c>
      <c r="X150" s="191">
        <v>7.53012</v>
      </c>
      <c r="Y150" s="191">
        <v>7.592517438849704</v>
      </c>
      <c r="Z150" s="191">
        <v>7.33109</v>
      </c>
      <c r="AA150" s="191">
        <v>7.074959447521057</v>
      </c>
      <c r="AB150" s="193">
        <v>6.989668408796932</v>
      </c>
      <c r="AC150" s="89"/>
    </row>
    <row r="151" spans="2:29" ht="12.75">
      <c r="B151" s="189">
        <v>2001</v>
      </c>
      <c r="C151" s="190">
        <v>7.184846745789533</v>
      </c>
      <c r="D151" s="190">
        <v>7.124156232994579</v>
      </c>
      <c r="E151" s="190">
        <v>8.016660092146028</v>
      </c>
      <c r="F151" s="190">
        <v>7.775</v>
      </c>
      <c r="G151" s="190">
        <v>6.918041599901238</v>
      </c>
      <c r="H151" s="190">
        <v>6.9463497345469</v>
      </c>
      <c r="I151" s="190">
        <v>6.312375181712591</v>
      </c>
      <c r="J151" s="190">
        <v>8.13682</v>
      </c>
      <c r="K151" s="190">
        <v>7.442482781002038</v>
      </c>
      <c r="L151" s="190">
        <v>6.835025952747169</v>
      </c>
      <c r="M151" s="190">
        <v>7.5074367963523025</v>
      </c>
      <c r="N151" s="190">
        <v>7.653582623780854</v>
      </c>
      <c r="O151" s="190">
        <v>7.68109</v>
      </c>
      <c r="P151" s="190">
        <v>6.508309744052139</v>
      </c>
      <c r="Q151" s="190">
        <v>7.095278475379949</v>
      </c>
      <c r="R151" s="190">
        <v>7.68300503</v>
      </c>
      <c r="S151" s="190">
        <v>8.1075</v>
      </c>
      <c r="T151" s="190">
        <v>7.2887788621053975</v>
      </c>
      <c r="U151" s="190">
        <v>7.711666666666666</v>
      </c>
      <c r="V151" s="190">
        <v>6.50803</v>
      </c>
      <c r="W151" s="191">
        <v>5.9366666666666665</v>
      </c>
      <c r="X151" s="191">
        <v>7.57076</v>
      </c>
      <c r="Y151" s="191">
        <v>7.51975</v>
      </c>
      <c r="Z151" s="191">
        <v>7.29122</v>
      </c>
      <c r="AA151" s="191">
        <v>6.992843137931652</v>
      </c>
      <c r="AB151" s="193">
        <v>7.033359538133109</v>
      </c>
      <c r="AC151" s="89"/>
    </row>
    <row r="152" spans="2:29" ht="12.75">
      <c r="B152" s="189">
        <v>2002</v>
      </c>
      <c r="C152" s="190">
        <v>7.214493473820227</v>
      </c>
      <c r="D152" s="190">
        <v>7.1365846714192305</v>
      </c>
      <c r="E152" s="190">
        <v>8.019841859606782</v>
      </c>
      <c r="F152" s="190">
        <v>7.87</v>
      </c>
      <c r="G152" s="190">
        <v>6.8689227140732605</v>
      </c>
      <c r="H152" s="190">
        <v>6.900397840375378</v>
      </c>
      <c r="I152" s="190">
        <v>6.388698000204061</v>
      </c>
      <c r="J152" s="190">
        <v>8.14003</v>
      </c>
      <c r="K152" s="190">
        <v>7.414432996997518</v>
      </c>
      <c r="L152" s="190">
        <v>6.886567627747169</v>
      </c>
      <c r="M152" s="190">
        <v>7.4991161229738985</v>
      </c>
      <c r="N152" s="190">
        <v>7.6114529355225145</v>
      </c>
      <c r="O152" s="190">
        <v>7.76</v>
      </c>
      <c r="P152" s="190">
        <v>6.401288108504745</v>
      </c>
      <c r="Q152" s="190">
        <v>7.100723223006212</v>
      </c>
      <c r="R152" s="190">
        <v>7.714320811627131</v>
      </c>
      <c r="S152" s="190">
        <v>8.01</v>
      </c>
      <c r="T152" s="190">
        <v>7.3160170885527</v>
      </c>
      <c r="U152" s="190">
        <v>7.745833333333334</v>
      </c>
      <c r="V152" s="190">
        <v>6.52481</v>
      </c>
      <c r="W152" s="191">
        <v>6.16804</v>
      </c>
      <c r="X152" s="191">
        <v>7.60906</v>
      </c>
      <c r="Y152" s="191">
        <v>7.47602</v>
      </c>
      <c r="Z152" s="191">
        <v>7.29571</v>
      </c>
      <c r="AA152" s="191">
        <v>7.005318981439998</v>
      </c>
      <c r="AB152" s="193">
        <v>7.046939911190166</v>
      </c>
      <c r="AC152" s="186"/>
    </row>
    <row r="153" spans="2:29" ht="12.75">
      <c r="B153" s="189">
        <v>2003</v>
      </c>
      <c r="C153" s="190">
        <v>7.183670797702403</v>
      </c>
      <c r="D153" s="190">
        <v>7.2697037777451285</v>
      </c>
      <c r="E153" s="190">
        <v>8.024227580000002</v>
      </c>
      <c r="F153" s="190">
        <v>7.8925</v>
      </c>
      <c r="G153" s="190">
        <v>6.903679609223549</v>
      </c>
      <c r="H153" s="190">
        <v>6.925216946518118</v>
      </c>
      <c r="I153" s="190">
        <v>6.52392929794817</v>
      </c>
      <c r="J153" s="190">
        <v>8.15606</v>
      </c>
      <c r="K153" s="190">
        <v>7.474575572565938</v>
      </c>
      <c r="L153" s="190">
        <v>6.822432910000002</v>
      </c>
      <c r="M153" s="190">
        <v>7.626863299833403</v>
      </c>
      <c r="N153" s="190">
        <v>7.549377927258112</v>
      </c>
      <c r="O153" s="190">
        <v>7.715</v>
      </c>
      <c r="P153" s="190">
        <v>6.291584887157389</v>
      </c>
      <c r="Q153" s="190">
        <v>7.151267650000001</v>
      </c>
      <c r="R153" s="190">
        <v>7.672090233254259</v>
      </c>
      <c r="S153" s="190">
        <v>8.035</v>
      </c>
      <c r="T153" s="190">
        <v>7.346989860000001</v>
      </c>
      <c r="U153" s="190">
        <v>7.795625</v>
      </c>
      <c r="V153" s="190">
        <v>6.54879</v>
      </c>
      <c r="W153" s="191">
        <v>5.905</v>
      </c>
      <c r="X153" s="191">
        <v>7.62878</v>
      </c>
      <c r="Y153" s="191">
        <v>7.44233</v>
      </c>
      <c r="Z153" s="191">
        <v>7.36356</v>
      </c>
      <c r="AA153" s="191">
        <v>7.228503824646879</v>
      </c>
      <c r="AB153" s="193">
        <v>7.084631613431629</v>
      </c>
      <c r="AC153" s="186"/>
    </row>
    <row r="154" spans="2:29" ht="12.75">
      <c r="B154" s="189">
        <v>2004</v>
      </c>
      <c r="C154" s="190">
        <v>7.176206080414308</v>
      </c>
      <c r="D154" s="190">
        <v>7.322752216819708</v>
      </c>
      <c r="E154" s="190">
        <v>8.04301687095285</v>
      </c>
      <c r="F154" s="190">
        <v>7.8575</v>
      </c>
      <c r="G154" s="190">
        <v>6.946969987253853</v>
      </c>
      <c r="H154" s="190">
        <v>6.988575426515871</v>
      </c>
      <c r="I154" s="190">
        <v>6.521642327724086</v>
      </c>
      <c r="J154" s="190">
        <v>8.46</v>
      </c>
      <c r="K154" s="190">
        <v>7.520029377702213</v>
      </c>
      <c r="L154" s="190">
        <v>6.81344838542279</v>
      </c>
      <c r="M154" s="190">
        <v>7.6952889935023805</v>
      </c>
      <c r="N154" s="190">
        <v>7.613525549017254</v>
      </c>
      <c r="O154" s="190">
        <v>7.67</v>
      </c>
      <c r="P154" s="190">
        <v>6.299530811258103</v>
      </c>
      <c r="Q154" s="190">
        <v>7.1715390036884</v>
      </c>
      <c r="R154" s="190">
        <v>7.722257466304459</v>
      </c>
      <c r="S154" s="190">
        <v>8.06</v>
      </c>
      <c r="T154" s="190">
        <v>7.370045212660953</v>
      </c>
      <c r="U154" s="190">
        <v>7.73125</v>
      </c>
      <c r="V154" s="190">
        <v>6.58115</v>
      </c>
      <c r="W154" s="191">
        <v>5.93987</v>
      </c>
      <c r="X154" s="191">
        <v>7.66</v>
      </c>
      <c r="Y154" s="191">
        <v>7.3931</v>
      </c>
      <c r="Z154" s="191">
        <v>7.27511</v>
      </c>
      <c r="AA154" s="191">
        <v>7.357096514756006</v>
      </c>
      <c r="AB154" s="193">
        <v>7.087597344636687</v>
      </c>
      <c r="AC154" s="89"/>
    </row>
    <row r="155" spans="2:29" ht="12.75">
      <c r="B155" s="189">
        <v>2005</v>
      </c>
      <c r="C155" s="190">
        <v>7.1687413631262125</v>
      </c>
      <c r="D155" s="190">
        <v>7.375800655894289</v>
      </c>
      <c r="E155" s="190">
        <v>8.061806161905697</v>
      </c>
      <c r="F155" s="190">
        <v>7.7975</v>
      </c>
      <c r="G155" s="190">
        <v>6.990260365284156</v>
      </c>
      <c r="H155" s="190">
        <v>7.0519339065136215</v>
      </c>
      <c r="I155" s="190">
        <v>6.519355357500001</v>
      </c>
      <c r="J155" s="190">
        <v>8.27232</v>
      </c>
      <c r="K155" s="190">
        <v>7.565483182838487</v>
      </c>
      <c r="L155" s="190">
        <v>6.804463860845578</v>
      </c>
      <c r="M155" s="190">
        <v>7.7637146871713565</v>
      </c>
      <c r="N155" s="190">
        <v>7.677673170776395</v>
      </c>
      <c r="O155" s="190">
        <v>7.715</v>
      </c>
      <c r="P155" s="190">
        <v>6.307476735358818</v>
      </c>
      <c r="Q155" s="190">
        <v>7.1918103573767995</v>
      </c>
      <c r="R155" s="190">
        <v>7.810022449354658</v>
      </c>
      <c r="S155" s="190">
        <v>8.075</v>
      </c>
      <c r="T155" s="190">
        <v>7.393100565321907</v>
      </c>
      <c r="U155" s="190">
        <v>7.614375</v>
      </c>
      <c r="V155" s="190">
        <v>6.66</v>
      </c>
      <c r="W155" s="191">
        <v>5.95</v>
      </c>
      <c r="X155" s="191">
        <v>7.67258</v>
      </c>
      <c r="Y155" s="191">
        <v>7.33842</v>
      </c>
      <c r="Z155" s="191">
        <v>7.24792</v>
      </c>
      <c r="AA155" s="191">
        <v>7.27071</v>
      </c>
      <c r="AB155" s="193">
        <v>7.0902734999788</v>
      </c>
      <c r="AC155" s="89"/>
    </row>
    <row r="156" spans="2:29" ht="13.5" thickBot="1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2"/>
    </row>
    <row r="157" ht="13.5" thickTop="1"/>
    <row r="158" spans="2:29" ht="15.75">
      <c r="B158" s="194" t="s">
        <v>263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174"/>
      <c r="W158" s="64"/>
      <c r="X158" s="64"/>
      <c r="Y158" s="64"/>
      <c r="Z158" s="65"/>
      <c r="AA158" s="64"/>
      <c r="AB158" s="64"/>
      <c r="AC158" s="94"/>
    </row>
    <row r="159" spans="2:29" ht="12.75">
      <c r="B159" s="8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88"/>
    </row>
    <row r="160" spans="2:29" ht="12.75">
      <c r="B160" s="87"/>
      <c r="C160" s="166" t="s">
        <v>139</v>
      </c>
      <c r="D160" s="166" t="s">
        <v>136</v>
      </c>
      <c r="E160" s="166" t="s">
        <v>143</v>
      </c>
      <c r="F160" s="166" t="s">
        <v>132</v>
      </c>
      <c r="G160" s="166" t="s">
        <v>133</v>
      </c>
      <c r="H160" s="166" t="s">
        <v>134</v>
      </c>
      <c r="I160" s="166" t="s">
        <v>122</v>
      </c>
      <c r="J160" s="166" t="s">
        <v>142</v>
      </c>
      <c r="K160" s="166" t="s">
        <v>146</v>
      </c>
      <c r="L160" s="166" t="s">
        <v>129</v>
      </c>
      <c r="M160" s="166" t="s">
        <v>147</v>
      </c>
      <c r="N160" s="166" t="s">
        <v>137</v>
      </c>
      <c r="O160" s="166" t="s">
        <v>145</v>
      </c>
      <c r="P160" s="166" t="s">
        <v>119</v>
      </c>
      <c r="Q160" s="166" t="s">
        <v>124</v>
      </c>
      <c r="R160" s="166" t="s">
        <v>128</v>
      </c>
      <c r="S160" s="166" t="s">
        <v>140</v>
      </c>
      <c r="T160" s="166" t="s">
        <v>130</v>
      </c>
      <c r="U160" s="166" t="s">
        <v>138</v>
      </c>
      <c r="V160" s="166" t="s">
        <v>135</v>
      </c>
      <c r="W160" s="166" t="s">
        <v>117</v>
      </c>
      <c r="X160" s="166" t="s">
        <v>126</v>
      </c>
      <c r="Y160" s="166" t="s">
        <v>141</v>
      </c>
      <c r="Z160" s="166" t="s">
        <v>144</v>
      </c>
      <c r="AA160" s="166" t="s">
        <v>99</v>
      </c>
      <c r="AB160" s="166" t="s">
        <v>262</v>
      </c>
      <c r="AC160" s="88"/>
    </row>
    <row r="161" spans="2:29" ht="12.75">
      <c r="B161" s="188">
        <v>1961</v>
      </c>
      <c r="C161" s="190">
        <v>2.9066666666666667</v>
      </c>
      <c r="D161" s="190">
        <v>3.436666666666666</v>
      </c>
      <c r="E161" s="190">
        <v>5.4</v>
      </c>
      <c r="F161" s="190">
        <v>4.756666666666667</v>
      </c>
      <c r="G161" s="190">
        <v>3.606666666666667</v>
      </c>
      <c r="H161" s="190">
        <v>3.0033333333333334</v>
      </c>
      <c r="I161" s="190">
        <v>2.2266666666666666</v>
      </c>
      <c r="J161" s="190">
        <v>6.733879880995505</v>
      </c>
      <c r="K161" s="190">
        <v>3.9633333333333334</v>
      </c>
      <c r="L161" s="190">
        <v>2.12</v>
      </c>
      <c r="M161" s="190">
        <v>6.433333333333334</v>
      </c>
      <c r="N161" s="190">
        <v>2.486666666666667</v>
      </c>
      <c r="O161" s="190">
        <v>8.24</v>
      </c>
      <c r="P161" s="190">
        <v>2.6833333333333336</v>
      </c>
      <c r="Q161" s="190">
        <v>2.68</v>
      </c>
      <c r="R161" s="190">
        <v>4.756666666666667</v>
      </c>
      <c r="S161" s="190">
        <v>2.84</v>
      </c>
      <c r="T161" s="190">
        <v>3.45</v>
      </c>
      <c r="U161" s="190">
        <v>8.55</v>
      </c>
      <c r="V161" s="190">
        <v>2.0766666666666667</v>
      </c>
      <c r="W161" s="190">
        <v>0.9433333333333334</v>
      </c>
      <c r="X161" s="190">
        <v>8.983333333333334</v>
      </c>
      <c r="Y161" s="190">
        <v>5.886666666666667</v>
      </c>
      <c r="Z161" s="190">
        <v>5.333333333333333</v>
      </c>
      <c r="AA161" s="190">
        <v>1.8766666666666667</v>
      </c>
      <c r="AB161" s="192">
        <v>3.586028403259041</v>
      </c>
      <c r="AC161" s="88"/>
    </row>
    <row r="162" spans="2:29" ht="12.75">
      <c r="B162" s="188">
        <v>1962</v>
      </c>
      <c r="C162" s="190">
        <v>2.9325</v>
      </c>
      <c r="D162" s="190">
        <v>3.5625</v>
      </c>
      <c r="E162" s="190">
        <v>5.5725</v>
      </c>
      <c r="F162" s="190">
        <v>4.555</v>
      </c>
      <c r="G162" s="190">
        <v>3.7525</v>
      </c>
      <c r="H162" s="190">
        <v>3.1725</v>
      </c>
      <c r="I162" s="190">
        <v>2.21</v>
      </c>
      <c r="J162" s="190">
        <v>6.416137524934159</v>
      </c>
      <c r="K162" s="190">
        <v>3.9675</v>
      </c>
      <c r="L162" s="190">
        <v>2.1775</v>
      </c>
      <c r="M162" s="190">
        <v>6.7025</v>
      </c>
      <c r="N162" s="190">
        <v>2.66</v>
      </c>
      <c r="O162" s="190">
        <v>7.9325</v>
      </c>
      <c r="P162" s="190">
        <v>2.78</v>
      </c>
      <c r="Q162" s="190">
        <v>2.805</v>
      </c>
      <c r="R162" s="190">
        <v>4.535</v>
      </c>
      <c r="S162" s="190">
        <v>3.05</v>
      </c>
      <c r="T162" s="190">
        <v>3.5675</v>
      </c>
      <c r="U162" s="190">
        <v>8.7775</v>
      </c>
      <c r="V162" s="190">
        <v>2.13</v>
      </c>
      <c r="W162" s="190">
        <v>0.95</v>
      </c>
      <c r="X162" s="190">
        <v>8.8075</v>
      </c>
      <c r="Y162" s="190">
        <v>6.7775</v>
      </c>
      <c r="Z162" s="190">
        <v>5.465</v>
      </c>
      <c r="AA162" s="190">
        <v>1.8775</v>
      </c>
      <c r="AB162" s="192">
        <v>3.7042947611858006</v>
      </c>
      <c r="AC162" s="88"/>
    </row>
    <row r="163" spans="2:29" ht="12.75">
      <c r="B163" s="188">
        <v>1963</v>
      </c>
      <c r="C163" s="190">
        <v>3.04</v>
      </c>
      <c r="D163" s="190">
        <v>3.7475</v>
      </c>
      <c r="E163" s="190">
        <v>5.8425</v>
      </c>
      <c r="F163" s="190">
        <v>4.4475</v>
      </c>
      <c r="G163" s="190">
        <v>3.87</v>
      </c>
      <c r="H163" s="190">
        <v>3.3275</v>
      </c>
      <c r="I163" s="190">
        <v>2.31</v>
      </c>
      <c r="J163" s="190">
        <v>6.547690118417679</v>
      </c>
      <c r="K163" s="190">
        <v>4.055</v>
      </c>
      <c r="L163" s="190">
        <v>2.275</v>
      </c>
      <c r="M163" s="190">
        <v>7.195</v>
      </c>
      <c r="N163" s="190">
        <v>2.92</v>
      </c>
      <c r="O163" s="190">
        <v>7.8</v>
      </c>
      <c r="P163" s="190">
        <v>2.855</v>
      </c>
      <c r="Q163" s="190">
        <v>2.87</v>
      </c>
      <c r="R163" s="190">
        <v>4.395</v>
      </c>
      <c r="S163" s="190">
        <v>2.9625</v>
      </c>
      <c r="T163" s="190">
        <v>3.83</v>
      </c>
      <c r="U163" s="190">
        <v>9.1075</v>
      </c>
      <c r="V163" s="190">
        <v>2.245</v>
      </c>
      <c r="W163" s="190">
        <v>0.9925</v>
      </c>
      <c r="X163" s="190">
        <v>8.7025</v>
      </c>
      <c r="Y163" s="190">
        <v>7.195</v>
      </c>
      <c r="Z163" s="190">
        <v>5.6675</v>
      </c>
      <c r="AA163" s="190">
        <v>1.9375</v>
      </c>
      <c r="AB163" s="192">
        <v>3.8556043193174334</v>
      </c>
      <c r="AC163" s="88"/>
    </row>
    <row r="164" spans="2:29" ht="12.75">
      <c r="B164" s="188">
        <v>1964</v>
      </c>
      <c r="C164" s="190">
        <v>3.1525</v>
      </c>
      <c r="D164" s="190">
        <v>3.92</v>
      </c>
      <c r="E164" s="190">
        <v>6.205</v>
      </c>
      <c r="F164" s="190">
        <v>4.5</v>
      </c>
      <c r="G164" s="190">
        <v>3.965</v>
      </c>
      <c r="H164" s="190">
        <v>3.4175</v>
      </c>
      <c r="I164" s="190">
        <v>2.5025</v>
      </c>
      <c r="J164" s="190">
        <v>6.9160373801715345</v>
      </c>
      <c r="K164" s="190">
        <v>4.2925</v>
      </c>
      <c r="L164" s="190">
        <v>2.35</v>
      </c>
      <c r="M164" s="190">
        <v>8.0725</v>
      </c>
      <c r="N164" s="190">
        <v>3.135</v>
      </c>
      <c r="O164" s="190">
        <v>8.0925</v>
      </c>
      <c r="P164" s="190">
        <v>2.855</v>
      </c>
      <c r="Q164" s="190">
        <v>2.8425</v>
      </c>
      <c r="R164" s="190">
        <v>4.61</v>
      </c>
      <c r="S164" s="190">
        <v>2.7875</v>
      </c>
      <c r="T164" s="190">
        <v>4.13</v>
      </c>
      <c r="U164" s="190">
        <v>9.0475</v>
      </c>
      <c r="V164" s="190">
        <v>2.37</v>
      </c>
      <c r="W164" s="190">
        <v>1.0325</v>
      </c>
      <c r="X164" s="190">
        <v>8.6825</v>
      </c>
      <c r="Y164" s="190">
        <v>6.92</v>
      </c>
      <c r="Z164" s="190">
        <v>5.9125</v>
      </c>
      <c r="AA164" s="190">
        <v>2.0275</v>
      </c>
      <c r="AB164" s="192">
        <v>3.992708513439977</v>
      </c>
      <c r="AC164" s="88"/>
    </row>
    <row r="165" spans="2:29" ht="12.75">
      <c r="B165" s="188">
        <v>1965</v>
      </c>
      <c r="C165" s="190">
        <v>3.235</v>
      </c>
      <c r="D165" s="190">
        <v>3.99</v>
      </c>
      <c r="E165" s="190">
        <v>6.47</v>
      </c>
      <c r="F165" s="190">
        <v>4.485</v>
      </c>
      <c r="G165" s="190">
        <v>4.0375</v>
      </c>
      <c r="H165" s="190">
        <v>3.495</v>
      </c>
      <c r="I165" s="190">
        <v>2.5925</v>
      </c>
      <c r="J165" s="190">
        <v>6.757569428481041</v>
      </c>
      <c r="K165" s="190">
        <v>4.49</v>
      </c>
      <c r="L165" s="190">
        <v>2.44</v>
      </c>
      <c r="M165" s="190">
        <v>8.9125</v>
      </c>
      <c r="N165" s="190">
        <v>3.2125</v>
      </c>
      <c r="O165" s="190">
        <v>8.59</v>
      </c>
      <c r="P165" s="190">
        <v>2.85</v>
      </c>
      <c r="Q165" s="190">
        <v>2.92</v>
      </c>
      <c r="R165" s="190">
        <v>4.7475</v>
      </c>
      <c r="S165" s="190">
        <v>3.1025</v>
      </c>
      <c r="T165" s="190">
        <v>4.34</v>
      </c>
      <c r="U165" s="190">
        <v>9.0375</v>
      </c>
      <c r="V165" s="190">
        <v>2.4875</v>
      </c>
      <c r="W165" s="190">
        <v>1.0825</v>
      </c>
      <c r="X165" s="190">
        <v>8.6025</v>
      </c>
      <c r="Y165" s="190">
        <v>7.09</v>
      </c>
      <c r="Z165" s="190">
        <v>6.2325</v>
      </c>
      <c r="AA165" s="190">
        <v>2.0775</v>
      </c>
      <c r="AB165" s="192">
        <v>4.151443774715558</v>
      </c>
      <c r="AC165" s="88"/>
    </row>
    <row r="166" spans="2:29" ht="12.75">
      <c r="B166" s="188">
        <v>1966</v>
      </c>
      <c r="C166" s="190">
        <v>3.36</v>
      </c>
      <c r="D166" s="190">
        <v>4.06</v>
      </c>
      <c r="E166" s="190">
        <v>6.6475</v>
      </c>
      <c r="F166" s="190">
        <v>4.36</v>
      </c>
      <c r="G166" s="190">
        <v>4.1125</v>
      </c>
      <c r="H166" s="190">
        <v>3.5875</v>
      </c>
      <c r="I166" s="190">
        <v>2.545</v>
      </c>
      <c r="J166" s="190">
        <v>6.295169622880348</v>
      </c>
      <c r="K166" s="190">
        <v>4.4675</v>
      </c>
      <c r="L166" s="190">
        <v>2.585</v>
      </c>
      <c r="M166" s="190">
        <v>9.3475</v>
      </c>
      <c r="N166" s="190">
        <v>3.245</v>
      </c>
      <c r="O166" s="190">
        <v>8.9075</v>
      </c>
      <c r="P166" s="190">
        <v>2.885</v>
      </c>
      <c r="Q166" s="190">
        <v>3.025</v>
      </c>
      <c r="R166" s="190">
        <v>4.72</v>
      </c>
      <c r="S166" s="190">
        <v>3.47</v>
      </c>
      <c r="T166" s="190">
        <v>4.42</v>
      </c>
      <c r="U166" s="190">
        <v>9.115</v>
      </c>
      <c r="V166" s="190">
        <v>2.505</v>
      </c>
      <c r="W166" s="190">
        <v>1.1475</v>
      </c>
      <c r="X166" s="190">
        <v>8.4125</v>
      </c>
      <c r="Y166" s="190">
        <v>7.29</v>
      </c>
      <c r="Z166" s="190">
        <v>6.5125</v>
      </c>
      <c r="AA166" s="190">
        <v>2.02</v>
      </c>
      <c r="AB166" s="192">
        <v>4.27360960117866</v>
      </c>
      <c r="AC166" s="88"/>
    </row>
    <row r="167" spans="2:29" ht="12.75">
      <c r="B167" s="188">
        <v>1967</v>
      </c>
      <c r="C167" s="190">
        <v>3.465</v>
      </c>
      <c r="D167" s="190">
        <v>4.2525</v>
      </c>
      <c r="E167" s="190">
        <v>6.9375</v>
      </c>
      <c r="F167" s="190">
        <v>4.35</v>
      </c>
      <c r="G167" s="190">
        <v>4.2725</v>
      </c>
      <c r="H167" s="190">
        <v>3.71</v>
      </c>
      <c r="I167" s="190">
        <v>2.4925</v>
      </c>
      <c r="J167" s="190">
        <v>6.1058548561661325</v>
      </c>
      <c r="K167" s="190">
        <v>4.5475</v>
      </c>
      <c r="L167" s="190">
        <v>2.7375</v>
      </c>
      <c r="M167" s="190">
        <v>9.84</v>
      </c>
      <c r="N167" s="190">
        <v>3.3375</v>
      </c>
      <c r="O167" s="190">
        <v>9.0375</v>
      </c>
      <c r="P167" s="190">
        <v>3.005</v>
      </c>
      <c r="Q167" s="190">
        <v>3.1</v>
      </c>
      <c r="R167" s="190">
        <v>4.815</v>
      </c>
      <c r="S167" s="190">
        <v>3.5975</v>
      </c>
      <c r="T167" s="190">
        <v>4.495</v>
      </c>
      <c r="U167" s="190">
        <v>9.075</v>
      </c>
      <c r="V167" s="190">
        <v>2.48</v>
      </c>
      <c r="W167" s="190">
        <v>1.195</v>
      </c>
      <c r="X167" s="190">
        <v>8.1475</v>
      </c>
      <c r="Y167" s="190">
        <v>7.24</v>
      </c>
      <c r="Z167" s="190">
        <v>6.8375</v>
      </c>
      <c r="AA167" s="190">
        <v>1.875</v>
      </c>
      <c r="AB167" s="192">
        <v>4.397045308321851</v>
      </c>
      <c r="AC167" s="88"/>
    </row>
    <row r="168" spans="2:29" ht="12.75">
      <c r="B168" s="188">
        <v>1968</v>
      </c>
      <c r="C168" s="190">
        <v>3.545</v>
      </c>
      <c r="D168" s="190">
        <v>4.455</v>
      </c>
      <c r="E168" s="190">
        <v>7.5225</v>
      </c>
      <c r="F168" s="190">
        <v>4.515</v>
      </c>
      <c r="G168" s="190">
        <v>4.395</v>
      </c>
      <c r="H168" s="190">
        <v>3.8675</v>
      </c>
      <c r="I168" s="190">
        <v>2.5175</v>
      </c>
      <c r="J168" s="190">
        <v>6.698597576229808</v>
      </c>
      <c r="K168" s="190">
        <v>4.7825</v>
      </c>
      <c r="L168" s="190">
        <v>2.895</v>
      </c>
      <c r="M168" s="190">
        <v>10.7325</v>
      </c>
      <c r="N168" s="190">
        <v>3.595</v>
      </c>
      <c r="O168" s="190">
        <v>9.1325</v>
      </c>
      <c r="P168" s="190">
        <v>3.0475</v>
      </c>
      <c r="Q168" s="190">
        <v>3.21</v>
      </c>
      <c r="R168" s="190">
        <v>4.8</v>
      </c>
      <c r="S168" s="190">
        <v>3.7625</v>
      </c>
      <c r="T168" s="190">
        <v>4.665</v>
      </c>
      <c r="U168" s="190">
        <v>9.4825</v>
      </c>
      <c r="V168" s="190">
        <v>2.835</v>
      </c>
      <c r="W168" s="190">
        <v>1.295</v>
      </c>
      <c r="X168" s="190">
        <v>7.915</v>
      </c>
      <c r="Y168" s="190">
        <v>7.5475</v>
      </c>
      <c r="Z168" s="190">
        <v>7.2625</v>
      </c>
      <c r="AA168" s="190">
        <v>1.7925</v>
      </c>
      <c r="AB168" s="192">
        <v>4.636048546041073</v>
      </c>
      <c r="AC168" s="88"/>
    </row>
    <row r="169" spans="2:29" ht="12.75">
      <c r="B169" s="188">
        <v>1969</v>
      </c>
      <c r="C169" s="190">
        <v>3.6775</v>
      </c>
      <c r="D169" s="190">
        <v>4.6825</v>
      </c>
      <c r="E169" s="190">
        <v>8.15</v>
      </c>
      <c r="F169" s="190">
        <v>4.95</v>
      </c>
      <c r="G169" s="190">
        <v>4.53</v>
      </c>
      <c r="H169" s="190">
        <v>4.235</v>
      </c>
      <c r="I169" s="190">
        <v>2.6925</v>
      </c>
      <c r="J169" s="190">
        <v>7.7966837071232815</v>
      </c>
      <c r="K169" s="190">
        <v>4.89</v>
      </c>
      <c r="L169" s="190">
        <v>3.125</v>
      </c>
      <c r="M169" s="190">
        <v>11.6</v>
      </c>
      <c r="N169" s="190">
        <v>4.095</v>
      </c>
      <c r="O169" s="190">
        <v>9.8925</v>
      </c>
      <c r="P169" s="190">
        <v>3.005</v>
      </c>
      <c r="Q169" s="190">
        <v>3.3075</v>
      </c>
      <c r="R169" s="190">
        <v>4.9825</v>
      </c>
      <c r="S169" s="190">
        <v>4.1975</v>
      </c>
      <c r="T169" s="190">
        <v>4.9075</v>
      </c>
      <c r="U169" s="190">
        <v>9.6725</v>
      </c>
      <c r="V169" s="190">
        <v>3.5075</v>
      </c>
      <c r="W169" s="190">
        <v>1.425</v>
      </c>
      <c r="X169" s="190">
        <v>7.715</v>
      </c>
      <c r="Y169" s="190">
        <v>7.665</v>
      </c>
      <c r="Z169" s="190">
        <v>7.5725</v>
      </c>
      <c r="AA169" s="190">
        <v>1.905</v>
      </c>
      <c r="AB169" s="192">
        <v>4.933557018848784</v>
      </c>
      <c r="AC169" s="88"/>
    </row>
    <row r="170" spans="2:29" ht="12.75">
      <c r="B170" s="188">
        <v>1970</v>
      </c>
      <c r="C170" s="190">
        <v>3.8825</v>
      </c>
      <c r="D170" s="190">
        <v>4.94</v>
      </c>
      <c r="E170" s="190">
        <v>8.385</v>
      </c>
      <c r="F170" s="190">
        <v>5.47</v>
      </c>
      <c r="G170" s="190">
        <v>4.77</v>
      </c>
      <c r="H170" s="190">
        <v>4.75</v>
      </c>
      <c r="I170" s="190">
        <v>2.9075</v>
      </c>
      <c r="J170" s="190">
        <v>8.194063265370053</v>
      </c>
      <c r="K170" s="190">
        <v>5.04</v>
      </c>
      <c r="L170" s="190">
        <v>3.325</v>
      </c>
      <c r="M170" s="190">
        <v>11.795</v>
      </c>
      <c r="N170" s="190">
        <v>4.5275</v>
      </c>
      <c r="O170" s="190">
        <v>11.345</v>
      </c>
      <c r="P170" s="190">
        <v>3.0325</v>
      </c>
      <c r="Q170" s="190">
        <v>3.4125</v>
      </c>
      <c r="R170" s="190">
        <v>5.5925</v>
      </c>
      <c r="S170" s="190">
        <v>4.6525</v>
      </c>
      <c r="T170" s="190">
        <v>5.0875</v>
      </c>
      <c r="U170" s="190">
        <v>9.2875</v>
      </c>
      <c r="V170" s="190">
        <v>3.93</v>
      </c>
      <c r="W170" s="190">
        <v>1.4975</v>
      </c>
      <c r="X170" s="190">
        <v>7.505</v>
      </c>
      <c r="Y170" s="190">
        <v>7.2375</v>
      </c>
      <c r="Z170" s="190">
        <v>7.8175</v>
      </c>
      <c r="AA170" s="190">
        <v>2.12</v>
      </c>
      <c r="AB170" s="192">
        <v>5.185806807783128</v>
      </c>
      <c r="AC170" s="88"/>
    </row>
    <row r="171" spans="2:29" ht="12.75">
      <c r="B171" s="188">
        <v>1971</v>
      </c>
      <c r="C171" s="190">
        <v>4.115</v>
      </c>
      <c r="D171" s="190">
        <v>5.165</v>
      </c>
      <c r="E171" s="190">
        <v>8.57</v>
      </c>
      <c r="F171" s="190">
        <v>5.6225</v>
      </c>
      <c r="G171" s="190">
        <v>5.0275</v>
      </c>
      <c r="H171" s="190">
        <v>5.0825</v>
      </c>
      <c r="I171" s="190">
        <v>3.05</v>
      </c>
      <c r="J171" s="190">
        <v>7.60162296506151</v>
      </c>
      <c r="K171" s="190">
        <v>5.2875</v>
      </c>
      <c r="L171" s="190">
        <v>3.4225</v>
      </c>
      <c r="M171" s="190">
        <v>11.6275</v>
      </c>
      <c r="N171" s="190">
        <v>4.625</v>
      </c>
      <c r="O171" s="190">
        <v>12.0275</v>
      </c>
      <c r="P171" s="190">
        <v>3.0625</v>
      </c>
      <c r="Q171" s="190">
        <v>3.585</v>
      </c>
      <c r="R171" s="190">
        <v>5.7</v>
      </c>
      <c r="S171" s="190">
        <v>4.8475</v>
      </c>
      <c r="T171" s="190">
        <v>5.17</v>
      </c>
      <c r="U171" s="190">
        <v>8.95</v>
      </c>
      <c r="V171" s="190">
        <v>4.015</v>
      </c>
      <c r="W171" s="190">
        <v>1.565</v>
      </c>
      <c r="X171" s="190">
        <v>7.3875</v>
      </c>
      <c r="Y171" s="190">
        <v>7.005</v>
      </c>
      <c r="Z171" s="190">
        <v>8.175</v>
      </c>
      <c r="AA171" s="190">
        <v>2.1875</v>
      </c>
      <c r="AB171" s="192">
        <v>5.3725603755387565</v>
      </c>
      <c r="AC171" s="88"/>
    </row>
    <row r="172" spans="2:29" ht="12.75">
      <c r="B172" s="188">
        <v>1972</v>
      </c>
      <c r="C172" s="190">
        <v>4.345</v>
      </c>
      <c r="D172" s="190">
        <v>5.43</v>
      </c>
      <c r="E172" s="190">
        <v>8.9475</v>
      </c>
      <c r="F172" s="190">
        <v>5.5025</v>
      </c>
      <c r="G172" s="190">
        <v>5.2825</v>
      </c>
      <c r="H172" s="190">
        <v>5.28</v>
      </c>
      <c r="I172" s="190">
        <v>3.25</v>
      </c>
      <c r="J172" s="190">
        <v>7.062710961411781</v>
      </c>
      <c r="K172" s="190">
        <v>5.3925</v>
      </c>
      <c r="L172" s="190">
        <v>3.57</v>
      </c>
      <c r="M172" s="190">
        <v>11.945</v>
      </c>
      <c r="N172" s="190">
        <v>4.6075</v>
      </c>
      <c r="O172" s="190">
        <v>11.5575</v>
      </c>
      <c r="P172" s="190">
        <v>3.0825</v>
      </c>
      <c r="Q172" s="190">
        <v>3.735</v>
      </c>
      <c r="R172" s="190">
        <v>5.03</v>
      </c>
      <c r="S172" s="190">
        <v>5.045</v>
      </c>
      <c r="T172" s="190">
        <v>5.175</v>
      </c>
      <c r="U172" s="190">
        <v>9.225</v>
      </c>
      <c r="V172" s="190">
        <v>4.1825</v>
      </c>
      <c r="W172" s="190">
        <v>1.6425</v>
      </c>
      <c r="X172" s="190">
        <v>7.4775</v>
      </c>
      <c r="Y172" s="190">
        <v>7.21</v>
      </c>
      <c r="Z172" s="190">
        <v>8.4975</v>
      </c>
      <c r="AA172" s="190">
        <v>2.19</v>
      </c>
      <c r="AB172" s="192">
        <v>5.544483675761612</v>
      </c>
      <c r="AC172" s="88"/>
    </row>
    <row r="173" spans="2:29" ht="12.75">
      <c r="B173" s="188">
        <v>1973</v>
      </c>
      <c r="C173" s="190">
        <v>4.5125</v>
      </c>
      <c r="D173" s="190">
        <v>5.6725</v>
      </c>
      <c r="E173" s="190">
        <v>9.1375</v>
      </c>
      <c r="F173" s="190">
        <v>5.505</v>
      </c>
      <c r="G173" s="190">
        <v>5.4375</v>
      </c>
      <c r="H173" s="190">
        <v>5.42</v>
      </c>
      <c r="I173" s="190">
        <v>3.4575</v>
      </c>
      <c r="J173" s="190">
        <v>7.1301505668067815</v>
      </c>
      <c r="K173" s="190">
        <v>5.4125</v>
      </c>
      <c r="L173" s="190">
        <v>3.7375</v>
      </c>
      <c r="M173" s="190">
        <v>12.3975</v>
      </c>
      <c r="N173" s="190">
        <v>4.5375</v>
      </c>
      <c r="O173" s="190">
        <v>10.975</v>
      </c>
      <c r="P173" s="190">
        <v>3.1775</v>
      </c>
      <c r="Q173" s="190">
        <v>3.8175</v>
      </c>
      <c r="R173" s="190">
        <v>4.6575</v>
      </c>
      <c r="S173" s="190">
        <v>5.215</v>
      </c>
      <c r="T173" s="190">
        <v>5.14</v>
      </c>
      <c r="U173" s="190">
        <v>10.1475</v>
      </c>
      <c r="V173" s="190">
        <v>4.45</v>
      </c>
      <c r="W173" s="190">
        <v>1.735</v>
      </c>
      <c r="X173" s="190">
        <v>7.6825</v>
      </c>
      <c r="Y173" s="190">
        <v>7.575</v>
      </c>
      <c r="Z173" s="190">
        <v>8.535</v>
      </c>
      <c r="AA173" s="190">
        <v>2.2825</v>
      </c>
      <c r="AB173" s="192">
        <v>5.661234302410065</v>
      </c>
      <c r="AC173" s="88"/>
    </row>
    <row r="174" spans="2:29" ht="12.75">
      <c r="B174" s="188">
        <v>1974</v>
      </c>
      <c r="C174" s="190">
        <v>4.4425</v>
      </c>
      <c r="D174" s="190">
        <v>5.57</v>
      </c>
      <c r="E174" s="190">
        <v>8.84</v>
      </c>
      <c r="F174" s="190">
        <v>5.8275</v>
      </c>
      <c r="G174" s="190">
        <v>5.2875</v>
      </c>
      <c r="H174" s="190">
        <v>5.3875</v>
      </c>
      <c r="I174" s="190">
        <v>3.53</v>
      </c>
      <c r="J174" s="190">
        <v>7.45857842088288</v>
      </c>
      <c r="K174" s="190">
        <v>5.2725</v>
      </c>
      <c r="L174" s="190">
        <v>3.675</v>
      </c>
      <c r="M174" s="190">
        <v>11.645</v>
      </c>
      <c r="N174" s="190">
        <v>4.325</v>
      </c>
      <c r="O174" s="190">
        <v>10.9475</v>
      </c>
      <c r="P174" s="190">
        <v>3.195</v>
      </c>
      <c r="Q174" s="190">
        <v>3.9175</v>
      </c>
      <c r="R174" s="190">
        <v>5.2075</v>
      </c>
      <c r="S174" s="190">
        <v>4.945</v>
      </c>
      <c r="T174" s="190">
        <v>5.0675</v>
      </c>
      <c r="U174" s="190">
        <v>10.9</v>
      </c>
      <c r="V174" s="190">
        <v>4.3725</v>
      </c>
      <c r="W174" s="190">
        <v>1.8275</v>
      </c>
      <c r="X174" s="190">
        <v>7.755</v>
      </c>
      <c r="Y174" s="190">
        <v>7.865</v>
      </c>
      <c r="Z174" s="190">
        <v>8.325</v>
      </c>
      <c r="AA174" s="190">
        <v>2.365</v>
      </c>
      <c r="AB174" s="192">
        <v>5.600957745881515</v>
      </c>
      <c r="AC174" s="88"/>
    </row>
    <row r="175" spans="2:29" ht="12.75">
      <c r="B175" s="188">
        <v>1975</v>
      </c>
      <c r="C175" s="190">
        <v>4.32</v>
      </c>
      <c r="D175" s="190">
        <v>5.295</v>
      </c>
      <c r="E175" s="190">
        <v>8.6525</v>
      </c>
      <c r="F175" s="190">
        <v>6.1025</v>
      </c>
      <c r="G175" s="190">
        <v>5.035</v>
      </c>
      <c r="H175" s="190">
        <v>5.3025</v>
      </c>
      <c r="I175" s="190">
        <v>3.5325</v>
      </c>
      <c r="J175" s="190">
        <v>7.569264051262117</v>
      </c>
      <c r="K175" s="190">
        <v>5.235</v>
      </c>
      <c r="L175" s="190">
        <v>3.515</v>
      </c>
      <c r="M175" s="190">
        <v>10.4575</v>
      </c>
      <c r="N175" s="190">
        <v>4.2425</v>
      </c>
      <c r="O175" s="190">
        <v>11.3975</v>
      </c>
      <c r="P175" s="190">
        <v>3.0825</v>
      </c>
      <c r="Q175" s="190">
        <v>3.97</v>
      </c>
      <c r="R175" s="190">
        <v>5.8975</v>
      </c>
      <c r="S175" s="190">
        <v>4.485</v>
      </c>
      <c r="T175" s="190">
        <v>4.9175</v>
      </c>
      <c r="U175" s="190">
        <v>10.9525</v>
      </c>
      <c r="V175" s="190">
        <v>4.125</v>
      </c>
      <c r="W175" s="190">
        <v>1.865</v>
      </c>
      <c r="X175" s="190">
        <v>7.6125</v>
      </c>
      <c r="Y175" s="190">
        <v>8.1775</v>
      </c>
      <c r="Z175" s="190">
        <v>8.2975</v>
      </c>
      <c r="AA175" s="190">
        <v>2.335</v>
      </c>
      <c r="AB175" s="192">
        <v>5.518101023023195</v>
      </c>
      <c r="AC175" s="88"/>
    </row>
    <row r="176" spans="2:29" ht="12.75">
      <c r="B176" s="188">
        <v>1976</v>
      </c>
      <c r="C176" s="190">
        <v>4.44</v>
      </c>
      <c r="D176" s="190">
        <v>5.325</v>
      </c>
      <c r="E176" s="190">
        <v>9.0825</v>
      </c>
      <c r="F176" s="190">
        <v>5.76</v>
      </c>
      <c r="G176" s="190">
        <v>5.03</v>
      </c>
      <c r="H176" s="190">
        <v>5.355</v>
      </c>
      <c r="I176" s="190">
        <v>3.515</v>
      </c>
      <c r="J176" s="190">
        <v>7.7280344227077435</v>
      </c>
      <c r="K176" s="190">
        <v>5.5825</v>
      </c>
      <c r="L176" s="190">
        <v>3.5725</v>
      </c>
      <c r="M176" s="190">
        <v>10.2875</v>
      </c>
      <c r="N176" s="190">
        <v>4.4825</v>
      </c>
      <c r="O176" s="190">
        <v>11.3025</v>
      </c>
      <c r="P176" s="190">
        <v>3.035</v>
      </c>
      <c r="Q176" s="190">
        <v>3.8875</v>
      </c>
      <c r="R176" s="190">
        <v>5.88</v>
      </c>
      <c r="S176" s="190">
        <v>4.4225</v>
      </c>
      <c r="T176" s="190">
        <v>4.88</v>
      </c>
      <c r="U176" s="190">
        <v>10.3525</v>
      </c>
      <c r="V176" s="190">
        <v>4.1575</v>
      </c>
      <c r="W176" s="190">
        <v>1.905</v>
      </c>
      <c r="X176" s="190">
        <v>7.34</v>
      </c>
      <c r="Y176" s="190">
        <v>8.37</v>
      </c>
      <c r="Z176" s="190">
        <v>8.6475</v>
      </c>
      <c r="AA176" s="190">
        <v>2.2725</v>
      </c>
      <c r="AB176" s="192">
        <v>5.609913293219553</v>
      </c>
      <c r="AC176" s="88"/>
    </row>
    <row r="177" spans="2:29" ht="12.75">
      <c r="B177" s="188">
        <v>1977</v>
      </c>
      <c r="C177" s="190">
        <v>4.55</v>
      </c>
      <c r="D177" s="190">
        <v>5.5125</v>
      </c>
      <c r="E177" s="190">
        <v>9.27</v>
      </c>
      <c r="F177" s="190">
        <v>5.185</v>
      </c>
      <c r="G177" s="190">
        <v>5.17</v>
      </c>
      <c r="H177" s="190">
        <v>5.4975</v>
      </c>
      <c r="I177" s="190">
        <v>3.4775</v>
      </c>
      <c r="J177" s="190">
        <v>8.276321438766644</v>
      </c>
      <c r="K177" s="190">
        <v>5.6425</v>
      </c>
      <c r="L177" s="190">
        <v>3.7275</v>
      </c>
      <c r="M177" s="190">
        <v>10.6525</v>
      </c>
      <c r="N177" s="190">
        <v>4.755</v>
      </c>
      <c r="O177" s="190">
        <v>10.3225</v>
      </c>
      <c r="P177" s="190">
        <v>3.025</v>
      </c>
      <c r="Q177" s="190">
        <v>3.7525</v>
      </c>
      <c r="R177" s="190">
        <v>5.165</v>
      </c>
      <c r="S177" s="190">
        <v>4.675</v>
      </c>
      <c r="T177" s="190">
        <v>4.9125</v>
      </c>
      <c r="U177" s="190">
        <v>9.885</v>
      </c>
      <c r="V177" s="190">
        <v>4.255</v>
      </c>
      <c r="W177" s="190">
        <v>2.045</v>
      </c>
      <c r="X177" s="190">
        <v>6.9875</v>
      </c>
      <c r="Y177" s="190">
        <v>8.315</v>
      </c>
      <c r="Z177" s="190">
        <v>8.9875</v>
      </c>
      <c r="AA177" s="190">
        <v>2.2875</v>
      </c>
      <c r="AB177" s="192">
        <v>5.730228509439707</v>
      </c>
      <c r="AC177" s="88"/>
    </row>
    <row r="178" spans="2:29" ht="12.75">
      <c r="B178" s="188">
        <v>1978</v>
      </c>
      <c r="C178" s="190">
        <v>4.4875</v>
      </c>
      <c r="D178" s="190">
        <v>5.68</v>
      </c>
      <c r="E178" s="190">
        <v>9.2375</v>
      </c>
      <c r="F178" s="190">
        <v>5.22</v>
      </c>
      <c r="G178" s="190">
        <v>5.3025</v>
      </c>
      <c r="H178" s="190">
        <v>5.69</v>
      </c>
      <c r="I178" s="190">
        <v>3.495</v>
      </c>
      <c r="J178" s="190">
        <v>8.853943171073594</v>
      </c>
      <c r="K178" s="190">
        <v>5.615</v>
      </c>
      <c r="L178" s="190">
        <v>3.9</v>
      </c>
      <c r="M178" s="190">
        <v>10.9775</v>
      </c>
      <c r="N178" s="190">
        <v>4.8575</v>
      </c>
      <c r="O178" s="190">
        <v>9.9825</v>
      </c>
      <c r="P178" s="190">
        <v>2.965</v>
      </c>
      <c r="Q178" s="190">
        <v>3.6925</v>
      </c>
      <c r="R178" s="190">
        <v>4.5975</v>
      </c>
      <c r="S178" s="190">
        <v>4.935</v>
      </c>
      <c r="T178" s="190">
        <v>4.995</v>
      </c>
      <c r="U178" s="190">
        <v>9.985</v>
      </c>
      <c r="V178" s="190">
        <v>4.315</v>
      </c>
      <c r="W178" s="190">
        <v>2.2325</v>
      </c>
      <c r="X178" s="190">
        <v>6.6775</v>
      </c>
      <c r="Y178" s="190">
        <v>8.375</v>
      </c>
      <c r="Z178" s="190">
        <v>9.1475</v>
      </c>
      <c r="AA178" s="190">
        <v>2.3325</v>
      </c>
      <c r="AB178" s="192">
        <v>5.829862983748007</v>
      </c>
      <c r="AC178" s="88"/>
    </row>
    <row r="179" spans="2:29" ht="12.75">
      <c r="B179" s="188">
        <v>1979</v>
      </c>
      <c r="C179" s="190">
        <v>4.5425</v>
      </c>
      <c r="D179" s="190">
        <v>5.72</v>
      </c>
      <c r="E179" s="190">
        <v>9.3</v>
      </c>
      <c r="F179" s="190">
        <v>5.7675</v>
      </c>
      <c r="G179" s="190">
        <v>5.475</v>
      </c>
      <c r="H179" s="190">
        <v>5.83</v>
      </c>
      <c r="I179" s="190">
        <v>3.585</v>
      </c>
      <c r="J179" s="190">
        <v>9.551625546168951</v>
      </c>
      <c r="K179" s="190">
        <v>5.7825</v>
      </c>
      <c r="L179" s="190">
        <v>4.125</v>
      </c>
      <c r="M179" s="190">
        <v>10.82</v>
      </c>
      <c r="N179" s="190">
        <v>4.9075</v>
      </c>
      <c r="O179" s="190">
        <v>10.2525</v>
      </c>
      <c r="P179" s="190">
        <v>2.8925</v>
      </c>
      <c r="Q179" s="190">
        <v>3.8025</v>
      </c>
      <c r="R179" s="190">
        <v>4.7925</v>
      </c>
      <c r="S179" s="190">
        <v>5.1275</v>
      </c>
      <c r="T179" s="190">
        <v>5.0575</v>
      </c>
      <c r="U179" s="190">
        <v>9.6325</v>
      </c>
      <c r="V179" s="190">
        <v>4.345</v>
      </c>
      <c r="W179" s="190">
        <v>2.215</v>
      </c>
      <c r="X179" s="190">
        <v>6.5475</v>
      </c>
      <c r="Y179" s="190">
        <v>8.3825</v>
      </c>
      <c r="Z179" s="190">
        <v>9.055</v>
      </c>
      <c r="AA179" s="190">
        <v>2.465</v>
      </c>
      <c r="AB179" s="192">
        <v>5.869038474448664</v>
      </c>
      <c r="AC179" s="88"/>
    </row>
    <row r="180" spans="2:29" ht="12.75">
      <c r="B180" s="188">
        <v>1980</v>
      </c>
      <c r="C180" s="190">
        <v>4.61</v>
      </c>
      <c r="D180" s="190">
        <v>5.5425</v>
      </c>
      <c r="E180" s="190">
        <v>8.9625</v>
      </c>
      <c r="F180" s="190">
        <v>5.9</v>
      </c>
      <c r="G180" s="190">
        <v>5.4175</v>
      </c>
      <c r="H180" s="190">
        <v>5.755</v>
      </c>
      <c r="I180" s="190">
        <v>3.68</v>
      </c>
      <c r="J180" s="190">
        <v>10.236606291548659</v>
      </c>
      <c r="K180" s="190">
        <v>5.7025</v>
      </c>
      <c r="L180" s="190">
        <v>4.15</v>
      </c>
      <c r="M180" s="190">
        <v>10.045</v>
      </c>
      <c r="N180" s="190">
        <v>4.72</v>
      </c>
      <c r="O180" s="190">
        <v>10.7125</v>
      </c>
      <c r="P180" s="190">
        <v>2.875</v>
      </c>
      <c r="Q180" s="190">
        <v>3.8175</v>
      </c>
      <c r="R180" s="190">
        <v>5.1475</v>
      </c>
      <c r="S180" s="190">
        <v>5.1825</v>
      </c>
      <c r="T180" s="190">
        <v>4.8375</v>
      </c>
      <c r="U180" s="190">
        <v>8.93</v>
      </c>
      <c r="V180" s="190">
        <v>4.0675</v>
      </c>
      <c r="W180" s="190">
        <v>1.9775</v>
      </c>
      <c r="X180" s="190">
        <v>6.555</v>
      </c>
      <c r="Y180" s="190">
        <v>8.1525</v>
      </c>
      <c r="Z180" s="190">
        <v>8.68</v>
      </c>
      <c r="AA180" s="190">
        <v>2.7725</v>
      </c>
      <c r="AB180" s="192">
        <v>5.702417690711689</v>
      </c>
      <c r="AC180" s="88"/>
    </row>
    <row r="181" spans="2:29" ht="12.75">
      <c r="B181" s="188">
        <v>1981</v>
      </c>
      <c r="C181" s="190">
        <v>4.47</v>
      </c>
      <c r="D181" s="190">
        <v>5.3625</v>
      </c>
      <c r="E181" s="190">
        <v>8.795</v>
      </c>
      <c r="F181" s="190">
        <v>5.58</v>
      </c>
      <c r="G181" s="190">
        <v>5.06</v>
      </c>
      <c r="H181" s="190">
        <v>5.5775</v>
      </c>
      <c r="I181" s="190">
        <v>3.7275</v>
      </c>
      <c r="J181" s="190">
        <v>10.046686685324175</v>
      </c>
      <c r="K181" s="190">
        <v>5.555</v>
      </c>
      <c r="L181" s="190">
        <v>3.9275</v>
      </c>
      <c r="M181" s="190">
        <v>9.165</v>
      </c>
      <c r="N181" s="190">
        <v>4.2925</v>
      </c>
      <c r="O181" s="190">
        <v>11.1775</v>
      </c>
      <c r="P181" s="190">
        <v>2.905</v>
      </c>
      <c r="Q181" s="190">
        <v>3.6225</v>
      </c>
      <c r="R181" s="190">
        <v>5.15</v>
      </c>
      <c r="S181" s="190">
        <v>5.02</v>
      </c>
      <c r="T181" s="190">
        <v>4.6325</v>
      </c>
      <c r="U181" s="190">
        <v>8.335</v>
      </c>
      <c r="V181" s="190">
        <v>3.545</v>
      </c>
      <c r="W181" s="190">
        <v>1.83</v>
      </c>
      <c r="X181" s="190">
        <v>6.7075</v>
      </c>
      <c r="Y181" s="190">
        <v>7.8575</v>
      </c>
      <c r="Z181" s="190">
        <v>8.3475</v>
      </c>
      <c r="AA181" s="190">
        <v>2.695</v>
      </c>
      <c r="AB181" s="192">
        <v>5.423340604277355</v>
      </c>
      <c r="AC181" s="88"/>
    </row>
    <row r="182" spans="2:29" ht="12.75">
      <c r="B182" s="188">
        <v>1982</v>
      </c>
      <c r="C182" s="190">
        <v>4.35</v>
      </c>
      <c r="D182" s="190">
        <v>5.215</v>
      </c>
      <c r="E182" s="190">
        <v>8.8</v>
      </c>
      <c r="F182" s="190">
        <v>5.47</v>
      </c>
      <c r="G182" s="190">
        <v>4.8275</v>
      </c>
      <c r="H182" s="190">
        <v>5.4625</v>
      </c>
      <c r="I182" s="190">
        <v>3.68</v>
      </c>
      <c r="J182" s="190">
        <v>8.78226968910671</v>
      </c>
      <c r="K182" s="190">
        <v>5.415</v>
      </c>
      <c r="L182" s="190">
        <v>3.78</v>
      </c>
      <c r="M182" s="190">
        <v>8.565</v>
      </c>
      <c r="N182" s="190">
        <v>3.995</v>
      </c>
      <c r="O182" s="190">
        <v>10.7875</v>
      </c>
      <c r="P182" s="190">
        <v>2.8375</v>
      </c>
      <c r="Q182" s="190">
        <v>3.5475</v>
      </c>
      <c r="R182" s="190">
        <v>4.7725</v>
      </c>
      <c r="S182" s="190">
        <v>4.8475</v>
      </c>
      <c r="T182" s="190">
        <v>4.6225</v>
      </c>
      <c r="U182" s="190">
        <v>7.6675</v>
      </c>
      <c r="V182" s="190">
        <v>3.2225</v>
      </c>
      <c r="W182" s="190">
        <v>1.9025</v>
      </c>
      <c r="X182" s="190">
        <v>6.7975</v>
      </c>
      <c r="Y182" s="190">
        <v>7.4275</v>
      </c>
      <c r="Z182" s="190">
        <v>8.0425</v>
      </c>
      <c r="AA182" s="190">
        <v>2.2875</v>
      </c>
      <c r="AB182" s="192">
        <v>5.188239864023339</v>
      </c>
      <c r="AC182" s="88"/>
    </row>
    <row r="183" spans="2:29" ht="12.75">
      <c r="B183" s="188">
        <v>1983</v>
      </c>
      <c r="C183" s="190">
        <v>4.3075</v>
      </c>
      <c r="D183" s="190">
        <v>5.0525</v>
      </c>
      <c r="E183" s="190">
        <v>8.685</v>
      </c>
      <c r="F183" s="190">
        <v>5.31</v>
      </c>
      <c r="G183" s="190">
        <v>4.685</v>
      </c>
      <c r="H183" s="190">
        <v>5.48</v>
      </c>
      <c r="I183" s="190">
        <v>3.5625</v>
      </c>
      <c r="J183" s="190">
        <v>7.758578817976331</v>
      </c>
      <c r="K183" s="190">
        <v>5.235</v>
      </c>
      <c r="L183" s="190">
        <v>3.795</v>
      </c>
      <c r="M183" s="190">
        <v>8.41</v>
      </c>
      <c r="N183" s="190">
        <v>3.91</v>
      </c>
      <c r="O183" s="190">
        <v>10.0675</v>
      </c>
      <c r="P183" s="190">
        <v>2.675</v>
      </c>
      <c r="Q183" s="190">
        <v>3.565</v>
      </c>
      <c r="R183" s="190">
        <v>4.3025</v>
      </c>
      <c r="S183" s="190">
        <v>4.905</v>
      </c>
      <c r="T183" s="190">
        <v>4.6025</v>
      </c>
      <c r="U183" s="190">
        <v>7.58</v>
      </c>
      <c r="V183" s="190">
        <v>3.3675</v>
      </c>
      <c r="W183" s="190">
        <v>1.9875</v>
      </c>
      <c r="X183" s="190">
        <v>6.6875</v>
      </c>
      <c r="Y183" s="190">
        <v>7.0775</v>
      </c>
      <c r="Z183" s="190">
        <v>7.995</v>
      </c>
      <c r="AA183" s="190">
        <v>2.35</v>
      </c>
      <c r="AB183" s="192">
        <v>5.166848848018491</v>
      </c>
      <c r="AC183" s="88"/>
    </row>
    <row r="184" spans="2:29" ht="12.75">
      <c r="B184" s="188">
        <v>1984</v>
      </c>
      <c r="C184" s="190">
        <v>4.31</v>
      </c>
      <c r="D184" s="190">
        <v>5.0225</v>
      </c>
      <c r="E184" s="190">
        <v>8.91</v>
      </c>
      <c r="F184" s="190">
        <v>5.105</v>
      </c>
      <c r="G184" s="190">
        <v>4.585</v>
      </c>
      <c r="H184" s="190">
        <v>5.5925</v>
      </c>
      <c r="I184" s="190">
        <v>3.615</v>
      </c>
      <c r="J184" s="190">
        <v>7.884385436112295</v>
      </c>
      <c r="K184" s="190">
        <v>5.0875</v>
      </c>
      <c r="L184" s="190">
        <v>3.83</v>
      </c>
      <c r="M184" s="190">
        <v>8.6925</v>
      </c>
      <c r="N184" s="190">
        <v>4.09</v>
      </c>
      <c r="O184" s="190">
        <v>9.025</v>
      </c>
      <c r="P184" s="190">
        <v>2.59</v>
      </c>
      <c r="Q184" s="190">
        <v>3.5</v>
      </c>
      <c r="R184" s="190">
        <v>4.105</v>
      </c>
      <c r="S184" s="190">
        <v>5.0475</v>
      </c>
      <c r="T184" s="190">
        <v>4.585</v>
      </c>
      <c r="U184" s="190">
        <v>7.2975</v>
      </c>
      <c r="V184" s="190">
        <v>3.595</v>
      </c>
      <c r="W184" s="190">
        <v>1.98</v>
      </c>
      <c r="X184" s="190">
        <v>6.5775</v>
      </c>
      <c r="Y184" s="190">
        <v>7.165</v>
      </c>
      <c r="Z184" s="190">
        <v>8.4575</v>
      </c>
      <c r="AA184" s="190">
        <v>2.5375</v>
      </c>
      <c r="AB184" s="192">
        <v>5.330467122929162</v>
      </c>
      <c r="AC184" s="88"/>
    </row>
    <row r="185" spans="2:29" ht="12.75">
      <c r="B185" s="189">
        <v>1985</v>
      </c>
      <c r="C185" s="190">
        <v>4.32</v>
      </c>
      <c r="D185" s="190">
        <v>5.1</v>
      </c>
      <c r="E185" s="190">
        <v>9.1675</v>
      </c>
      <c r="F185" s="190">
        <v>5.1475</v>
      </c>
      <c r="G185" s="190">
        <v>4.62</v>
      </c>
      <c r="H185" s="190">
        <v>5.665</v>
      </c>
      <c r="I185" s="190">
        <v>3.865</v>
      </c>
      <c r="J185" s="190">
        <v>8.435394229967407</v>
      </c>
      <c r="K185" s="190">
        <v>5.01</v>
      </c>
      <c r="L185" s="190">
        <v>3.8925</v>
      </c>
      <c r="M185" s="190">
        <v>8.9675</v>
      </c>
      <c r="N185" s="190">
        <v>4.42</v>
      </c>
      <c r="O185" s="190">
        <v>8.0775</v>
      </c>
      <c r="P185" s="190">
        <v>2.6625</v>
      </c>
      <c r="Q185" s="190">
        <v>3.4575</v>
      </c>
      <c r="R185" s="190">
        <v>4.1425</v>
      </c>
      <c r="S185" s="190">
        <v>5.1525</v>
      </c>
      <c r="T185" s="190">
        <v>4.6575</v>
      </c>
      <c r="U185" s="190">
        <v>6.595</v>
      </c>
      <c r="V185" s="190">
        <v>3.6625</v>
      </c>
      <c r="W185" s="191">
        <v>1.7925</v>
      </c>
      <c r="X185" s="191">
        <v>6.3825</v>
      </c>
      <c r="Y185" s="191">
        <v>7.51</v>
      </c>
      <c r="Z185" s="191">
        <v>8.8675</v>
      </c>
      <c r="AA185" s="191">
        <v>2.4625</v>
      </c>
      <c r="AB185" s="193">
        <v>5.454501645531751</v>
      </c>
      <c r="AC185" s="89"/>
    </row>
    <row r="186" spans="2:29" ht="12.75">
      <c r="B186" s="189">
        <v>1986</v>
      </c>
      <c r="C186" s="190">
        <v>4.2825</v>
      </c>
      <c r="D186" s="190">
        <v>5.1925</v>
      </c>
      <c r="E186" s="190">
        <v>9.135</v>
      </c>
      <c r="F186" s="190">
        <v>5.115</v>
      </c>
      <c r="G186" s="190">
        <v>4.7525</v>
      </c>
      <c r="H186" s="190">
        <v>5.6575</v>
      </c>
      <c r="I186" s="190">
        <v>4.095</v>
      </c>
      <c r="J186" s="190">
        <v>9.01452806105003</v>
      </c>
      <c r="K186" s="190">
        <v>5.05</v>
      </c>
      <c r="L186" s="190">
        <v>4.055</v>
      </c>
      <c r="M186" s="190">
        <v>8.925</v>
      </c>
      <c r="N186" s="190">
        <v>4.6225</v>
      </c>
      <c r="O186" s="190">
        <v>8.3025</v>
      </c>
      <c r="P186" s="190">
        <v>2.88</v>
      </c>
      <c r="Q186" s="190">
        <v>3.6375</v>
      </c>
      <c r="R186" s="190">
        <v>4.315</v>
      </c>
      <c r="S186" s="190">
        <v>5.26</v>
      </c>
      <c r="T186" s="190">
        <v>4.81</v>
      </c>
      <c r="U186" s="190">
        <v>6.325</v>
      </c>
      <c r="V186" s="190">
        <v>3.7725</v>
      </c>
      <c r="W186" s="191">
        <v>1.425</v>
      </c>
      <c r="X186" s="191">
        <v>6.1575</v>
      </c>
      <c r="Y186" s="191">
        <v>7.595</v>
      </c>
      <c r="Z186" s="191">
        <v>8.9625</v>
      </c>
      <c r="AA186" s="191">
        <v>2.345</v>
      </c>
      <c r="AB186" s="193">
        <v>5.512770304421341</v>
      </c>
      <c r="AC186" s="89"/>
    </row>
    <row r="187" spans="2:29" ht="12.75">
      <c r="B187" s="189">
        <v>1987</v>
      </c>
      <c r="C187" s="190">
        <v>4.2975</v>
      </c>
      <c r="D187" s="190">
        <v>5.37</v>
      </c>
      <c r="E187" s="190">
        <v>8.9775</v>
      </c>
      <c r="F187" s="190">
        <v>5.15</v>
      </c>
      <c r="G187" s="190">
        <v>4.9625</v>
      </c>
      <c r="H187" s="190">
        <v>5.6575</v>
      </c>
      <c r="I187" s="190">
        <v>4.345</v>
      </c>
      <c r="J187" s="190">
        <v>9.434891520687023</v>
      </c>
      <c r="K187" s="190">
        <v>5.1</v>
      </c>
      <c r="L187" s="190">
        <v>4.2275</v>
      </c>
      <c r="M187" s="190">
        <v>8.935</v>
      </c>
      <c r="N187" s="190">
        <v>4.7775</v>
      </c>
      <c r="O187" s="190">
        <v>9.71</v>
      </c>
      <c r="P187" s="190">
        <v>3.0775</v>
      </c>
      <c r="Q187" s="190">
        <v>3.915</v>
      </c>
      <c r="R187" s="190">
        <v>4.445</v>
      </c>
      <c r="S187" s="190">
        <v>5.415</v>
      </c>
      <c r="T187" s="190">
        <v>5.04</v>
      </c>
      <c r="U187" s="190">
        <v>6.5125</v>
      </c>
      <c r="V187" s="190">
        <v>4.025</v>
      </c>
      <c r="W187" s="191">
        <v>1.31</v>
      </c>
      <c r="X187" s="191">
        <v>6.0625</v>
      </c>
      <c r="Y187" s="191">
        <v>7.215</v>
      </c>
      <c r="Z187" s="191">
        <v>8.9275</v>
      </c>
      <c r="AA187" s="191">
        <v>2.32</v>
      </c>
      <c r="AB187" s="193">
        <v>5.590488459106197</v>
      </c>
      <c r="AC187" s="89"/>
    </row>
    <row r="188" spans="2:29" ht="12.75">
      <c r="B188" s="189">
        <v>1988</v>
      </c>
      <c r="C188" s="190">
        <v>4.3375</v>
      </c>
      <c r="D188" s="190">
        <v>5.51</v>
      </c>
      <c r="E188" s="190">
        <v>8.9125</v>
      </c>
      <c r="F188" s="190">
        <v>5.7225</v>
      </c>
      <c r="G188" s="190">
        <v>5.1</v>
      </c>
      <c r="H188" s="190">
        <v>5.69</v>
      </c>
      <c r="I188" s="190">
        <v>4.57</v>
      </c>
      <c r="J188" s="190">
        <v>9.25767354417819</v>
      </c>
      <c r="K188" s="190">
        <v>5.1125</v>
      </c>
      <c r="L188" s="190">
        <v>4.33</v>
      </c>
      <c r="M188" s="190">
        <v>9.275</v>
      </c>
      <c r="N188" s="190">
        <v>4.8375</v>
      </c>
      <c r="O188" s="190">
        <v>11.695</v>
      </c>
      <c r="P188" s="190">
        <v>3.255</v>
      </c>
      <c r="Q188" s="190">
        <v>4.135</v>
      </c>
      <c r="R188" s="190">
        <v>4.565</v>
      </c>
      <c r="S188" s="190">
        <v>5.655</v>
      </c>
      <c r="T188" s="190">
        <v>5.2675</v>
      </c>
      <c r="U188" s="190">
        <v>7.1825</v>
      </c>
      <c r="V188" s="190">
        <v>4.36</v>
      </c>
      <c r="W188" s="191">
        <v>1.8175</v>
      </c>
      <c r="X188" s="191">
        <v>6.0575</v>
      </c>
      <c r="Y188" s="191">
        <v>7.87</v>
      </c>
      <c r="Z188" s="191">
        <v>8.7825</v>
      </c>
      <c r="AA188" s="191">
        <v>2.39</v>
      </c>
      <c r="AB188" s="193">
        <v>5.721639597853725</v>
      </c>
      <c r="AC188" s="89"/>
    </row>
    <row r="189" spans="2:29" ht="12.75">
      <c r="B189" s="189">
        <v>1989</v>
      </c>
      <c r="C189" s="190">
        <v>4.3925</v>
      </c>
      <c r="D189" s="190">
        <v>5.52</v>
      </c>
      <c r="E189" s="190">
        <v>8.7175</v>
      </c>
      <c r="F189" s="190">
        <v>6.25</v>
      </c>
      <c r="G189" s="190">
        <v>5.125</v>
      </c>
      <c r="H189" s="190">
        <v>5.6725</v>
      </c>
      <c r="I189" s="190">
        <v>4.49</v>
      </c>
      <c r="J189" s="190">
        <v>8.816077378512565</v>
      </c>
      <c r="K189" s="190">
        <v>5.3625</v>
      </c>
      <c r="L189" s="190">
        <v>4.425</v>
      </c>
      <c r="M189" s="190">
        <v>9.6875</v>
      </c>
      <c r="N189" s="190">
        <v>4.7575</v>
      </c>
      <c r="O189" s="190">
        <v>11.6775</v>
      </c>
      <c r="P189" s="190">
        <v>3.5525</v>
      </c>
      <c r="Q189" s="190">
        <v>4.3325</v>
      </c>
      <c r="R189" s="190">
        <v>4.6</v>
      </c>
      <c r="S189" s="190">
        <v>5.8225</v>
      </c>
      <c r="T189" s="190">
        <v>5.3175</v>
      </c>
      <c r="U189" s="190">
        <v>7.6525</v>
      </c>
      <c r="V189" s="190">
        <v>4.6125</v>
      </c>
      <c r="W189" s="191">
        <v>2.5375</v>
      </c>
      <c r="X189" s="191">
        <v>6.22</v>
      </c>
      <c r="Y189" s="191">
        <v>9.485</v>
      </c>
      <c r="Z189" s="191">
        <v>8.665</v>
      </c>
      <c r="AA189" s="191">
        <v>2.5025</v>
      </c>
      <c r="AB189" s="193">
        <v>5.848613045771006</v>
      </c>
      <c r="AC189" s="89"/>
    </row>
    <row r="190" spans="2:29" ht="12.75">
      <c r="B190" s="189">
        <v>1990</v>
      </c>
      <c r="C190" s="190">
        <v>4.59</v>
      </c>
      <c r="D190" s="190">
        <v>5.6225</v>
      </c>
      <c r="E190" s="190">
        <v>8.485</v>
      </c>
      <c r="F190" s="190">
        <v>5.6925</v>
      </c>
      <c r="G190" s="190">
        <v>5.13</v>
      </c>
      <c r="H190" s="190">
        <v>5.58</v>
      </c>
      <c r="I190" s="190">
        <v>4.46</v>
      </c>
      <c r="J190" s="190">
        <v>8.31550936059571</v>
      </c>
      <c r="K190" s="190">
        <v>5.67</v>
      </c>
      <c r="L190" s="190">
        <v>4.5475</v>
      </c>
      <c r="M190" s="190">
        <v>9.9925</v>
      </c>
      <c r="N190" s="190">
        <v>4.7675</v>
      </c>
      <c r="O190" s="190">
        <v>9.0625</v>
      </c>
      <c r="P190" s="190">
        <v>3.83</v>
      </c>
      <c r="Q190" s="190">
        <v>4.4875</v>
      </c>
      <c r="R190" s="190">
        <v>4.3575</v>
      </c>
      <c r="S190" s="190">
        <v>5.7725</v>
      </c>
      <c r="T190" s="190">
        <v>5.26</v>
      </c>
      <c r="U190" s="190">
        <v>7.445</v>
      </c>
      <c r="V190" s="190">
        <v>4.785</v>
      </c>
      <c r="W190" s="191">
        <v>2.7</v>
      </c>
      <c r="X190" s="191">
        <v>6.3475</v>
      </c>
      <c r="Y190" s="191">
        <v>8.435</v>
      </c>
      <c r="Z190" s="191">
        <v>8.585</v>
      </c>
      <c r="AA190" s="191">
        <v>2.6575</v>
      </c>
      <c r="AB190" s="193">
        <v>5.829104440699137</v>
      </c>
      <c r="AC190" s="89"/>
    </row>
    <row r="191" spans="2:29" ht="12.75">
      <c r="B191" s="189">
        <v>1991</v>
      </c>
      <c r="C191" s="190">
        <v>4.6775</v>
      </c>
      <c r="D191" s="190">
        <v>5.75</v>
      </c>
      <c r="E191" s="190">
        <v>8.2675</v>
      </c>
      <c r="F191" s="190">
        <v>4.735</v>
      </c>
      <c r="G191" s="190">
        <v>5.1225</v>
      </c>
      <c r="H191" s="190">
        <v>5.3625</v>
      </c>
      <c r="I191" s="190">
        <v>4.6975</v>
      </c>
      <c r="J191" s="190">
        <v>7.7192009266396315</v>
      </c>
      <c r="K191" s="190">
        <v>5.485</v>
      </c>
      <c r="L191" s="190">
        <v>4.6225</v>
      </c>
      <c r="M191" s="190">
        <v>10.025</v>
      </c>
      <c r="N191" s="190">
        <v>4.8875</v>
      </c>
      <c r="O191" s="190">
        <v>6.9775</v>
      </c>
      <c r="P191" s="190">
        <v>3.9725</v>
      </c>
      <c r="Q191" s="190">
        <v>4.5925</v>
      </c>
      <c r="R191" s="190">
        <v>4.0725</v>
      </c>
      <c r="S191" s="190">
        <v>5.4775</v>
      </c>
      <c r="T191" s="190">
        <v>5.2</v>
      </c>
      <c r="U191" s="190">
        <v>7.2175</v>
      </c>
      <c r="V191" s="190">
        <v>4.755</v>
      </c>
      <c r="W191" s="191">
        <v>2.56</v>
      </c>
      <c r="X191" s="191">
        <v>6.4275</v>
      </c>
      <c r="Y191" s="191">
        <v>5.36</v>
      </c>
      <c r="Z191" s="191">
        <v>8.4225</v>
      </c>
      <c r="AA191" s="191">
        <v>2.6875</v>
      </c>
      <c r="AB191" s="193">
        <v>5.656175443442083</v>
      </c>
      <c r="AC191" s="89"/>
    </row>
    <row r="192" spans="2:29" ht="12.75">
      <c r="B192" s="189">
        <v>1992</v>
      </c>
      <c r="C192" s="190">
        <v>4.44</v>
      </c>
      <c r="D192" s="190">
        <v>5.6725</v>
      </c>
      <c r="E192" s="190">
        <v>7.795</v>
      </c>
      <c r="F192" s="190">
        <v>4.3975</v>
      </c>
      <c r="G192" s="190">
        <v>4.885</v>
      </c>
      <c r="H192" s="190">
        <v>5.065</v>
      </c>
      <c r="I192" s="190">
        <v>4.67</v>
      </c>
      <c r="J192" s="190">
        <v>7.4673485937817805</v>
      </c>
      <c r="K192" s="190">
        <v>4.9975</v>
      </c>
      <c r="L192" s="190">
        <v>4.4925</v>
      </c>
      <c r="M192" s="190">
        <v>9.7375</v>
      </c>
      <c r="N192" s="190">
        <v>4.8275</v>
      </c>
      <c r="O192" s="190">
        <v>6.6725</v>
      </c>
      <c r="P192" s="190">
        <v>4.0125</v>
      </c>
      <c r="Q192" s="190">
        <v>4.585</v>
      </c>
      <c r="R192" s="190">
        <v>3.905</v>
      </c>
      <c r="S192" s="190">
        <v>5.0675</v>
      </c>
      <c r="T192" s="190">
        <v>5.0425</v>
      </c>
      <c r="U192" s="190">
        <v>7.3375</v>
      </c>
      <c r="V192" s="190">
        <v>4.52</v>
      </c>
      <c r="W192" s="191">
        <v>2.5825</v>
      </c>
      <c r="X192" s="191">
        <v>6.715</v>
      </c>
      <c r="Y192" s="191">
        <v>4.0125</v>
      </c>
      <c r="Z192" s="191">
        <v>8.3175</v>
      </c>
      <c r="AA192" s="191">
        <v>2.565</v>
      </c>
      <c r="AB192" s="193">
        <v>5.477965763196914</v>
      </c>
      <c r="AC192" s="89"/>
    </row>
    <row r="193" spans="2:29" ht="12.75">
      <c r="B193" s="189">
        <v>1993</v>
      </c>
      <c r="C193" s="190">
        <v>4.325</v>
      </c>
      <c r="D193" s="190">
        <v>5.63</v>
      </c>
      <c r="E193" s="190">
        <v>7.7375</v>
      </c>
      <c r="F193" s="190">
        <v>4.4275</v>
      </c>
      <c r="G193" s="190">
        <v>4.645</v>
      </c>
      <c r="H193" s="190">
        <v>4.935</v>
      </c>
      <c r="I193" s="190">
        <v>4.575</v>
      </c>
      <c r="J193" s="190">
        <v>7.200614369753126</v>
      </c>
      <c r="K193" s="190">
        <v>4.775</v>
      </c>
      <c r="L193" s="190">
        <v>4.3075</v>
      </c>
      <c r="M193" s="190">
        <v>9.5</v>
      </c>
      <c r="N193" s="190">
        <v>4.59</v>
      </c>
      <c r="O193" s="190">
        <v>7.17</v>
      </c>
      <c r="P193" s="190">
        <v>4.01</v>
      </c>
      <c r="Q193" s="190">
        <v>4.4925</v>
      </c>
      <c r="R193" s="190">
        <v>3.9275</v>
      </c>
      <c r="S193" s="190">
        <v>4.895</v>
      </c>
      <c r="T193" s="190">
        <v>4.8925</v>
      </c>
      <c r="U193" s="190">
        <v>7.5175</v>
      </c>
      <c r="V193" s="190">
        <v>4.4775</v>
      </c>
      <c r="W193" s="191">
        <v>2.7025</v>
      </c>
      <c r="X193" s="191">
        <v>6.765</v>
      </c>
      <c r="Y193" s="191">
        <v>3.9675</v>
      </c>
      <c r="Z193" s="191">
        <v>8.3975</v>
      </c>
      <c r="AA193" s="191">
        <v>2.485</v>
      </c>
      <c r="AB193" s="193">
        <v>5.441390525182197</v>
      </c>
      <c r="AC193" s="89"/>
    </row>
    <row r="194" spans="2:29" ht="12.75">
      <c r="B194" s="189">
        <v>1994</v>
      </c>
      <c r="C194" s="190">
        <v>4.5675</v>
      </c>
      <c r="D194" s="190">
        <v>5.79</v>
      </c>
      <c r="E194" s="190">
        <v>8.1825</v>
      </c>
      <c r="F194" s="190">
        <v>4.7875</v>
      </c>
      <c r="G194" s="190">
        <v>4.775</v>
      </c>
      <c r="H194" s="190">
        <v>4.98</v>
      </c>
      <c r="I194" s="190">
        <v>4.7275</v>
      </c>
      <c r="J194" s="190">
        <v>6.479343253757275</v>
      </c>
      <c r="K194" s="190">
        <v>4.895</v>
      </c>
      <c r="L194" s="190">
        <v>4.3325</v>
      </c>
      <c r="M194" s="190">
        <v>9.005</v>
      </c>
      <c r="N194" s="190">
        <v>4.7225</v>
      </c>
      <c r="O194" s="190">
        <v>7.5775</v>
      </c>
      <c r="P194" s="190">
        <v>4.0925</v>
      </c>
      <c r="Q194" s="190">
        <v>4.52</v>
      </c>
      <c r="R194" s="190">
        <v>4.22</v>
      </c>
      <c r="S194" s="190">
        <v>5.0175</v>
      </c>
      <c r="T194" s="190">
        <v>4.8875</v>
      </c>
      <c r="U194" s="190">
        <v>7.7775</v>
      </c>
      <c r="V194" s="190">
        <v>4.6475</v>
      </c>
      <c r="W194" s="191">
        <v>2.8575</v>
      </c>
      <c r="X194" s="191">
        <v>6.745</v>
      </c>
      <c r="Y194" s="191">
        <v>4.5125</v>
      </c>
      <c r="Z194" s="191">
        <v>8.48</v>
      </c>
      <c r="AA194" s="191">
        <v>2.3975</v>
      </c>
      <c r="AB194" s="193">
        <v>5.541719943841369</v>
      </c>
      <c r="AC194" s="89"/>
    </row>
    <row r="195" spans="2:29" ht="12.75">
      <c r="B195" s="189">
        <v>1995</v>
      </c>
      <c r="C195" s="190">
        <v>4.9525</v>
      </c>
      <c r="D195" s="190">
        <v>5.965</v>
      </c>
      <c r="E195" s="190">
        <v>8.65</v>
      </c>
      <c r="F195" s="190">
        <v>5.23</v>
      </c>
      <c r="G195" s="190">
        <v>4.9275</v>
      </c>
      <c r="H195" s="190">
        <v>5.0025</v>
      </c>
      <c r="I195" s="190">
        <v>4.9775</v>
      </c>
      <c r="J195" s="190">
        <v>5.983072435581514</v>
      </c>
      <c r="K195" s="190">
        <v>5.285</v>
      </c>
      <c r="L195" s="190">
        <v>4.36</v>
      </c>
      <c r="M195" s="190">
        <v>8.23</v>
      </c>
      <c r="N195" s="190">
        <v>4.965</v>
      </c>
      <c r="O195" s="190">
        <v>7.4925</v>
      </c>
      <c r="P195" s="190">
        <v>4.225</v>
      </c>
      <c r="Q195" s="190">
        <v>4.685</v>
      </c>
      <c r="R195" s="190">
        <v>4.375</v>
      </c>
      <c r="S195" s="190">
        <v>5.1225</v>
      </c>
      <c r="T195" s="190">
        <v>4.9575</v>
      </c>
      <c r="U195" s="190">
        <v>7.845</v>
      </c>
      <c r="V195" s="190">
        <v>4.8575</v>
      </c>
      <c r="W195" s="191">
        <v>2.9675</v>
      </c>
      <c r="X195" s="191">
        <v>6.8325</v>
      </c>
      <c r="Y195" s="191">
        <v>5.8325</v>
      </c>
      <c r="Z195" s="191">
        <v>8.4525</v>
      </c>
      <c r="AA195" s="191">
        <v>2.7475</v>
      </c>
      <c r="AB195" s="193">
        <v>5.688011259221303</v>
      </c>
      <c r="AC195" s="89"/>
    </row>
    <row r="196" spans="2:29" ht="12.75">
      <c r="B196" s="189">
        <v>1996</v>
      </c>
      <c r="C196" s="190">
        <v>5.22</v>
      </c>
      <c r="D196" s="190">
        <v>6.025</v>
      </c>
      <c r="E196" s="190">
        <v>8.605</v>
      </c>
      <c r="F196" s="190">
        <v>5.1425</v>
      </c>
      <c r="G196" s="190">
        <v>4.9075</v>
      </c>
      <c r="H196" s="190">
        <v>4.9325</v>
      </c>
      <c r="I196" s="190">
        <v>5.17</v>
      </c>
      <c r="J196" s="190">
        <v>6.011197472809025</v>
      </c>
      <c r="K196" s="190">
        <v>5.725</v>
      </c>
      <c r="L196" s="190">
        <v>4.295</v>
      </c>
      <c r="M196" s="190">
        <v>7.7875</v>
      </c>
      <c r="N196" s="190">
        <v>4.565</v>
      </c>
      <c r="O196" s="190">
        <v>7.605</v>
      </c>
      <c r="P196" s="190">
        <v>4.2775</v>
      </c>
      <c r="Q196" s="190">
        <v>4.8375</v>
      </c>
      <c r="R196" s="190">
        <v>4.125</v>
      </c>
      <c r="S196" s="190">
        <v>5.0575</v>
      </c>
      <c r="T196" s="190">
        <v>5.025</v>
      </c>
      <c r="U196" s="190">
        <v>7.3975</v>
      </c>
      <c r="V196" s="190">
        <v>4.985</v>
      </c>
      <c r="W196" s="191">
        <v>3.1425</v>
      </c>
      <c r="X196" s="191">
        <v>6.965</v>
      </c>
      <c r="Y196" s="191">
        <v>6.5525</v>
      </c>
      <c r="Z196" s="191">
        <v>8.635</v>
      </c>
      <c r="AA196" s="191">
        <v>3.4125</v>
      </c>
      <c r="AB196" s="193">
        <v>5.84124279449642</v>
      </c>
      <c r="AC196" s="89"/>
    </row>
    <row r="197" spans="2:29" ht="12.75">
      <c r="B197" s="189">
        <v>1997</v>
      </c>
      <c r="C197" s="190">
        <v>5.2175</v>
      </c>
      <c r="D197" s="190">
        <v>6.0075</v>
      </c>
      <c r="E197" s="190">
        <v>7.86</v>
      </c>
      <c r="F197" s="190">
        <v>4.825</v>
      </c>
      <c r="G197" s="190">
        <v>4.985</v>
      </c>
      <c r="H197" s="190">
        <v>4.8575</v>
      </c>
      <c r="I197" s="190">
        <v>5.2275</v>
      </c>
      <c r="J197" s="190">
        <v>6.128838757556356</v>
      </c>
      <c r="K197" s="190">
        <v>5.89</v>
      </c>
      <c r="L197" s="190">
        <v>4.3925</v>
      </c>
      <c r="M197" s="190">
        <v>7.48</v>
      </c>
      <c r="N197" s="190">
        <v>4.1875</v>
      </c>
      <c r="O197" s="190">
        <v>8.3375</v>
      </c>
      <c r="P197" s="190">
        <v>4.4225</v>
      </c>
      <c r="Q197" s="190">
        <v>5.075</v>
      </c>
      <c r="R197" s="190">
        <v>3.9075</v>
      </c>
      <c r="S197" s="190">
        <v>5.035</v>
      </c>
      <c r="T197" s="190">
        <v>5.065</v>
      </c>
      <c r="U197" s="190">
        <v>7.1025</v>
      </c>
      <c r="V197" s="190">
        <v>4.8375</v>
      </c>
      <c r="W197" s="191">
        <v>3.03</v>
      </c>
      <c r="X197" s="191">
        <v>7.5225</v>
      </c>
      <c r="Y197" s="191">
        <v>6.48</v>
      </c>
      <c r="Z197" s="191">
        <v>8.95</v>
      </c>
      <c r="AA197" s="191">
        <v>3.6375</v>
      </c>
      <c r="AB197" s="193">
        <v>5.933165845149802</v>
      </c>
      <c r="AC197" s="89"/>
    </row>
    <row r="198" spans="2:29" ht="12.75">
      <c r="B198" s="189">
        <v>1998</v>
      </c>
      <c r="C198" s="190">
        <v>5.105</v>
      </c>
      <c r="D198" s="190">
        <v>5.6975</v>
      </c>
      <c r="E198" s="190">
        <v>7.45</v>
      </c>
      <c r="F198" s="190">
        <v>4.765</v>
      </c>
      <c r="G198" s="190">
        <v>5.135</v>
      </c>
      <c r="H198" s="190">
        <v>4.78</v>
      </c>
      <c r="I198" s="190">
        <v>5.28</v>
      </c>
      <c r="J198" s="190">
        <v>6.345673721987813</v>
      </c>
      <c r="K198" s="190">
        <v>6.085</v>
      </c>
      <c r="L198" s="190">
        <v>4.6</v>
      </c>
      <c r="M198" s="190">
        <v>8.98</v>
      </c>
      <c r="N198" s="190">
        <v>4.735</v>
      </c>
      <c r="O198" s="190">
        <v>8.2175</v>
      </c>
      <c r="P198" s="190">
        <v>4.7525</v>
      </c>
      <c r="Q198" s="190">
        <v>5.405</v>
      </c>
      <c r="R198" s="190">
        <v>3.8125</v>
      </c>
      <c r="S198" s="190">
        <v>5.1175</v>
      </c>
      <c r="T198" s="190">
        <v>5.135</v>
      </c>
      <c r="U198" s="190">
        <v>7.275</v>
      </c>
      <c r="V198" s="190">
        <v>4.5975</v>
      </c>
      <c r="W198" s="191">
        <v>2.64</v>
      </c>
      <c r="X198" s="191">
        <v>7.9825</v>
      </c>
      <c r="Y198" s="191">
        <v>6.5575</v>
      </c>
      <c r="Z198" s="191">
        <v>9.085</v>
      </c>
      <c r="AA198" s="191">
        <v>4.16</v>
      </c>
      <c r="AB198" s="193">
        <v>6.023794601499794</v>
      </c>
      <c r="AC198" s="89"/>
    </row>
    <row r="199" spans="2:29" ht="12.75">
      <c r="B199" s="189">
        <v>1999</v>
      </c>
      <c r="C199" s="190">
        <v>4.975</v>
      </c>
      <c r="D199" s="190">
        <v>5.11</v>
      </c>
      <c r="E199" s="190">
        <v>7.615</v>
      </c>
      <c r="F199" s="190">
        <v>4.87</v>
      </c>
      <c r="G199" s="190">
        <v>5.18</v>
      </c>
      <c r="H199" s="190">
        <v>4.6475</v>
      </c>
      <c r="I199" s="190">
        <v>5.3825</v>
      </c>
      <c r="J199" s="190">
        <v>6.570732428945641</v>
      </c>
      <c r="K199" s="190">
        <v>6.2425</v>
      </c>
      <c r="L199" s="190">
        <v>4.7025</v>
      </c>
      <c r="M199" s="190">
        <v>12.275</v>
      </c>
      <c r="N199" s="190">
        <v>5.27</v>
      </c>
      <c r="O199" s="190">
        <v>6.9075</v>
      </c>
      <c r="P199" s="190">
        <v>5.0025</v>
      </c>
      <c r="Q199" s="190">
        <v>5.6175</v>
      </c>
      <c r="R199" s="190">
        <v>3.715</v>
      </c>
      <c r="S199" s="190">
        <v>5.18</v>
      </c>
      <c r="T199" s="190">
        <v>5.155</v>
      </c>
      <c r="U199" s="190">
        <v>7.525</v>
      </c>
      <c r="V199" s="190">
        <v>4.575</v>
      </c>
      <c r="W199" s="191">
        <v>2.8075</v>
      </c>
      <c r="X199" s="191">
        <v>8.0075</v>
      </c>
      <c r="Y199" s="191">
        <v>6.8275</v>
      </c>
      <c r="Z199" s="191">
        <v>9.12</v>
      </c>
      <c r="AA199" s="191">
        <v>4.695</v>
      </c>
      <c r="AB199" s="193">
        <v>6.1193559834850495</v>
      </c>
      <c r="AC199" s="89"/>
    </row>
    <row r="200" spans="2:29" ht="12.75">
      <c r="B200" s="189">
        <v>2000</v>
      </c>
      <c r="C200" s="190">
        <v>4.8925</v>
      </c>
      <c r="D200" s="190">
        <v>4.8825</v>
      </c>
      <c r="E200" s="190">
        <v>7.65</v>
      </c>
      <c r="F200" s="190">
        <v>5.12</v>
      </c>
      <c r="G200" s="190">
        <v>5.205</v>
      </c>
      <c r="H200" s="190">
        <v>4.64</v>
      </c>
      <c r="I200" s="190">
        <v>5.745</v>
      </c>
      <c r="J200" s="190">
        <v>6.805770987822908</v>
      </c>
      <c r="K200" s="190">
        <v>6.2625</v>
      </c>
      <c r="L200" s="190">
        <v>4.685</v>
      </c>
      <c r="M200" s="190">
        <v>13.1975</v>
      </c>
      <c r="N200" s="190">
        <v>5.1125</v>
      </c>
      <c r="O200" s="190">
        <v>6.085</v>
      </c>
      <c r="P200" s="190">
        <v>5.0325</v>
      </c>
      <c r="Q200" s="190">
        <v>5.6625</v>
      </c>
      <c r="R200" s="190">
        <v>3.675</v>
      </c>
      <c r="S200" s="190">
        <v>5.2025</v>
      </c>
      <c r="T200" s="190">
        <v>5.185</v>
      </c>
      <c r="U200" s="190">
        <v>7.8475</v>
      </c>
      <c r="V200" s="190">
        <v>4.63</v>
      </c>
      <c r="W200" s="191">
        <v>3.26</v>
      </c>
      <c r="X200" s="191">
        <v>7.98</v>
      </c>
      <c r="Y200" s="191">
        <v>6.735</v>
      </c>
      <c r="Z200" s="191">
        <v>9.1</v>
      </c>
      <c r="AA200" s="191">
        <v>4.54</v>
      </c>
      <c r="AB200" s="193">
        <v>6.135834995088862</v>
      </c>
      <c r="AC200" s="89"/>
    </row>
    <row r="201" spans="2:29" ht="12.75">
      <c r="B201" s="189">
        <v>2001</v>
      </c>
      <c r="C201" s="190">
        <v>4.9475</v>
      </c>
      <c r="D201" s="190">
        <v>4.975</v>
      </c>
      <c r="E201" s="190">
        <v>7.455</v>
      </c>
      <c r="F201" s="190">
        <v>5.6875</v>
      </c>
      <c r="G201" s="190">
        <v>5.2225</v>
      </c>
      <c r="H201" s="190">
        <v>4.685</v>
      </c>
      <c r="I201" s="190">
        <v>6.0375</v>
      </c>
      <c r="J201" s="190">
        <v>7.292003544941491</v>
      </c>
      <c r="K201" s="190">
        <v>6.2975</v>
      </c>
      <c r="L201" s="190">
        <v>4.68</v>
      </c>
      <c r="M201" s="190">
        <v>12.3425</v>
      </c>
      <c r="N201" s="190">
        <v>4.82</v>
      </c>
      <c r="O201" s="190">
        <v>6.0225</v>
      </c>
      <c r="P201" s="190">
        <v>4.9825</v>
      </c>
      <c r="Q201" s="190">
        <v>5.67</v>
      </c>
      <c r="R201" s="190">
        <v>3.7375</v>
      </c>
      <c r="S201" s="190">
        <v>5.0425</v>
      </c>
      <c r="T201" s="190">
        <v>5.305</v>
      </c>
      <c r="U201" s="190">
        <v>7.695</v>
      </c>
      <c r="V201" s="190">
        <v>4.53</v>
      </c>
      <c r="W201" s="191">
        <v>3.5225</v>
      </c>
      <c r="X201" s="191">
        <v>8.155</v>
      </c>
      <c r="Y201" s="191">
        <v>6.3425</v>
      </c>
      <c r="Z201" s="191">
        <v>8.8775</v>
      </c>
      <c r="AA201" s="191">
        <v>3.44</v>
      </c>
      <c r="AB201" s="193">
        <v>5.966596602825829</v>
      </c>
      <c r="AC201" s="89"/>
    </row>
    <row r="202" spans="2:29" ht="12.75">
      <c r="B202" s="189">
        <v>2002</v>
      </c>
      <c r="C202" s="190">
        <v>5.0575</v>
      </c>
      <c r="D202" s="190">
        <v>5.09</v>
      </c>
      <c r="E202" s="190">
        <v>7.455</v>
      </c>
      <c r="F202" s="190">
        <v>6.4175</v>
      </c>
      <c r="G202" s="190">
        <v>5.1225</v>
      </c>
      <c r="H202" s="190">
        <v>4.695</v>
      </c>
      <c r="I202" s="190">
        <v>5.88</v>
      </c>
      <c r="J202" s="190">
        <v>7.601925384816646</v>
      </c>
      <c r="K202" s="190">
        <v>6.0775</v>
      </c>
      <c r="L202" s="190">
        <v>4.7875</v>
      </c>
      <c r="M202" s="190">
        <v>12.9525</v>
      </c>
      <c r="N202" s="190">
        <v>4.645</v>
      </c>
      <c r="O202" s="190">
        <v>6.0575</v>
      </c>
      <c r="P202" s="190">
        <v>4.8625</v>
      </c>
      <c r="Q202" s="190">
        <v>5.82</v>
      </c>
      <c r="R202" s="190">
        <v>3.9375</v>
      </c>
      <c r="S202" s="190">
        <v>4.81</v>
      </c>
      <c r="T202" s="190">
        <v>5.3025</v>
      </c>
      <c r="U202" s="190">
        <v>7.335</v>
      </c>
      <c r="V202" s="190">
        <v>4.3975</v>
      </c>
      <c r="W202" s="191">
        <v>3.695</v>
      </c>
      <c r="X202" s="191">
        <v>8.2375</v>
      </c>
      <c r="Y202" s="191">
        <v>6.3975</v>
      </c>
      <c r="Z202" s="191">
        <v>8.6</v>
      </c>
      <c r="AA202" s="191">
        <v>3.245</v>
      </c>
      <c r="AB202" s="193">
        <v>5.865434719016033</v>
      </c>
      <c r="AC202" s="186"/>
    </row>
    <row r="203" spans="2:29" ht="12.75">
      <c r="B203" s="189">
        <v>2003</v>
      </c>
      <c r="C203" s="190">
        <v>5.135</v>
      </c>
      <c r="D203" s="190">
        <v>5.22</v>
      </c>
      <c r="E203" s="190">
        <v>7.5125</v>
      </c>
      <c r="F203" s="190">
        <v>6.7175</v>
      </c>
      <c r="G203" s="190">
        <v>5.01</v>
      </c>
      <c r="H203" s="190">
        <v>4.7275</v>
      </c>
      <c r="I203" s="190">
        <v>5.86</v>
      </c>
      <c r="J203" s="190">
        <v>7.579848742691825</v>
      </c>
      <c r="K203" s="190">
        <v>5.9225</v>
      </c>
      <c r="L203" s="190">
        <v>4.9325</v>
      </c>
      <c r="M203" s="190">
        <v>13.9675</v>
      </c>
      <c r="N203" s="190">
        <v>4.545</v>
      </c>
      <c r="O203" s="190">
        <v>6.2125</v>
      </c>
      <c r="P203" s="190">
        <v>4.66</v>
      </c>
      <c r="Q203" s="190">
        <v>5.9925</v>
      </c>
      <c r="R203" s="190">
        <v>3.8925</v>
      </c>
      <c r="S203" s="190">
        <v>4.79</v>
      </c>
      <c r="T203" s="190">
        <v>5.28</v>
      </c>
      <c r="U203" s="190">
        <v>7.415</v>
      </c>
      <c r="V203" s="190">
        <v>4.345</v>
      </c>
      <c r="W203" s="191">
        <v>3.77</v>
      </c>
      <c r="X203" s="191">
        <v>7.895</v>
      </c>
      <c r="Y203" s="191">
        <v>6.83</v>
      </c>
      <c r="Z203" s="191">
        <v>8.595</v>
      </c>
      <c r="AA203" s="191">
        <v>2.665</v>
      </c>
      <c r="AB203" s="193">
        <v>5.829893417602251</v>
      </c>
      <c r="AC203" s="186"/>
    </row>
    <row r="204" spans="2:29" ht="12.75">
      <c r="B204" s="189">
        <v>2004</v>
      </c>
      <c r="C204" s="190">
        <v>5.0775</v>
      </c>
      <c r="D204" s="190">
        <v>5.2125</v>
      </c>
      <c r="E204" s="190">
        <v>7.485</v>
      </c>
      <c r="F204" s="190">
        <v>6.2375</v>
      </c>
      <c r="G204" s="190">
        <v>5.01</v>
      </c>
      <c r="H204" s="190">
        <v>4.555</v>
      </c>
      <c r="I204" s="190">
        <v>5.9825</v>
      </c>
      <c r="J204" s="190">
        <v>7.416942852516403</v>
      </c>
      <c r="K204" s="190">
        <v>6.1225</v>
      </c>
      <c r="L204" s="190">
        <v>4.9475</v>
      </c>
      <c r="M204" s="190">
        <v>13.4875</v>
      </c>
      <c r="N204" s="190">
        <v>4.4275</v>
      </c>
      <c r="O204" s="190">
        <v>6.6075</v>
      </c>
      <c r="P204" s="190">
        <v>4.54</v>
      </c>
      <c r="Q204" s="190">
        <v>5.95</v>
      </c>
      <c r="R204" s="190">
        <v>3.98</v>
      </c>
      <c r="S204" s="190">
        <v>4.9</v>
      </c>
      <c r="T204" s="190">
        <v>5.3375</v>
      </c>
      <c r="U204" s="190">
        <v>7.3875</v>
      </c>
      <c r="V204" s="190">
        <v>4.46</v>
      </c>
      <c r="W204" s="191">
        <v>3.785</v>
      </c>
      <c r="X204" s="191">
        <v>7.5825</v>
      </c>
      <c r="Y204" s="191">
        <v>7.045</v>
      </c>
      <c r="Z204" s="191">
        <v>8.8925</v>
      </c>
      <c r="AA204" s="191">
        <v>2.375</v>
      </c>
      <c r="AB204" s="193">
        <v>5.897496390819025</v>
      </c>
      <c r="AC204" s="89"/>
    </row>
    <row r="205" spans="2:29" ht="12.75">
      <c r="B205" s="189">
        <v>2005</v>
      </c>
      <c r="C205" s="190">
        <v>4.993333333333333</v>
      </c>
      <c r="D205" s="190">
        <v>5.15</v>
      </c>
      <c r="E205" s="190">
        <v>7.6933333333333325</v>
      </c>
      <c r="F205" s="190">
        <v>5.623333333333334</v>
      </c>
      <c r="G205" s="190">
        <v>5</v>
      </c>
      <c r="H205" s="190">
        <v>4.33</v>
      </c>
      <c r="I205" s="190">
        <v>5.936666666666667</v>
      </c>
      <c r="J205" s="190">
        <v>7.335352641781849</v>
      </c>
      <c r="K205" s="190">
        <v>6.266666666666667</v>
      </c>
      <c r="L205" s="190">
        <v>4.853333333333333</v>
      </c>
      <c r="M205" s="190">
        <v>12.536666666666667</v>
      </c>
      <c r="N205" s="190">
        <v>4.366666666666666</v>
      </c>
      <c r="O205" s="190">
        <v>6.88</v>
      </c>
      <c r="P205" s="190">
        <v>4.493333333333333</v>
      </c>
      <c r="Q205" s="190">
        <v>5.823333333333333</v>
      </c>
      <c r="R205" s="190">
        <v>4.523333333333333</v>
      </c>
      <c r="S205" s="190">
        <v>4.97</v>
      </c>
      <c r="T205" s="190">
        <v>5.35</v>
      </c>
      <c r="U205" s="190">
        <v>7.46</v>
      </c>
      <c r="V205" s="190">
        <v>4.69</v>
      </c>
      <c r="W205" s="191">
        <v>3.766666666666667</v>
      </c>
      <c r="X205" s="191">
        <v>7.59</v>
      </c>
      <c r="Y205" s="191">
        <v>7.06</v>
      </c>
      <c r="Z205" s="191">
        <v>9.21</v>
      </c>
      <c r="AA205" s="191">
        <v>2.7733333333333334</v>
      </c>
      <c r="AB205" s="193">
        <v>6.035123317278432</v>
      </c>
      <c r="AC205" s="89"/>
    </row>
    <row r="206" spans="2:29" ht="13.5" thickBot="1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2"/>
    </row>
    <row r="207" ht="13.5" thickTop="1"/>
  </sheetData>
  <sheetProtection/>
  <mergeCells count="1">
    <mergeCell ref="B4:I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2"/>
  <sheetViews>
    <sheetView zoomScale="85" zoomScaleNormal="85" zoomScalePageLayoutView="0"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26.00390625" style="0" customWidth="1"/>
    <col min="4" max="4" width="9.00390625" style="0" customWidth="1"/>
    <col min="5" max="5" width="2.57421875" style="0" customWidth="1"/>
    <col min="6" max="6" width="9.00390625" style="0" customWidth="1"/>
    <col min="7" max="7" width="6.28125" style="0" customWidth="1"/>
    <col min="11" max="11" width="5.57421875" style="7" customWidth="1"/>
  </cols>
  <sheetData>
    <row r="1" ht="13.5" thickBot="1"/>
    <row r="2" spans="2:10" ht="12.75">
      <c r="B2" s="214" t="s">
        <v>200</v>
      </c>
      <c r="C2" s="215"/>
      <c r="D2" s="129"/>
      <c r="E2" s="129"/>
      <c r="F2" s="129"/>
      <c r="G2" s="129"/>
      <c r="H2" s="129"/>
      <c r="I2" s="129"/>
      <c r="J2" s="14"/>
    </row>
    <row r="3" spans="2:10" ht="12.75">
      <c r="B3" s="216"/>
      <c r="C3" s="217"/>
      <c r="D3" s="155" t="s">
        <v>201</v>
      </c>
      <c r="E3" s="44"/>
      <c r="F3" s="156" t="s">
        <v>202</v>
      </c>
      <c r="G3" s="44"/>
      <c r="H3" s="157" t="s">
        <v>203</v>
      </c>
      <c r="I3" s="44"/>
      <c r="J3" s="158" t="s">
        <v>204</v>
      </c>
    </row>
    <row r="4" spans="2:10" ht="12.75">
      <c r="B4" s="216"/>
      <c r="C4" s="217"/>
      <c r="D4" s="6"/>
      <c r="E4" s="6"/>
      <c r="F4" s="6"/>
      <c r="G4" s="6"/>
      <c r="H4" s="6"/>
      <c r="I4" s="6"/>
      <c r="J4" s="15"/>
    </row>
    <row r="5" spans="2:10" ht="12.75">
      <c r="B5" s="210" t="s">
        <v>205</v>
      </c>
      <c r="C5" s="211"/>
      <c r="D5" s="44"/>
      <c r="E5" s="44"/>
      <c r="F5" s="44" t="s">
        <v>211</v>
      </c>
      <c r="G5" s="44"/>
      <c r="H5" s="73" t="s">
        <v>214</v>
      </c>
      <c r="I5" s="44"/>
      <c r="J5" s="130" t="s">
        <v>215</v>
      </c>
    </row>
    <row r="6" spans="2:10" ht="12.75">
      <c r="B6" s="210" t="s">
        <v>206</v>
      </c>
      <c r="C6" s="211"/>
      <c r="D6" s="44"/>
      <c r="E6" s="44"/>
      <c r="F6" s="44" t="s">
        <v>210</v>
      </c>
      <c r="G6" s="44"/>
      <c r="H6" s="73" t="s">
        <v>209</v>
      </c>
      <c r="I6" s="44"/>
      <c r="J6" s="130" t="s">
        <v>208</v>
      </c>
    </row>
    <row r="7" spans="2:10" ht="12.75">
      <c r="B7" s="164" t="s">
        <v>213</v>
      </c>
      <c r="C7" s="165"/>
      <c r="D7" s="44"/>
      <c r="E7" s="44"/>
      <c r="F7" s="44" t="s">
        <v>221</v>
      </c>
      <c r="G7" s="44"/>
      <c r="H7" s="73" t="s">
        <v>222</v>
      </c>
      <c r="I7" s="44"/>
      <c r="J7" s="130" t="s">
        <v>220</v>
      </c>
    </row>
    <row r="8" spans="2:10" ht="13.5" thickBot="1">
      <c r="B8" s="212" t="s">
        <v>207</v>
      </c>
      <c r="C8" s="213"/>
      <c r="D8" s="131" t="s">
        <v>216</v>
      </c>
      <c r="E8" s="131"/>
      <c r="F8" s="131" t="s">
        <v>219</v>
      </c>
      <c r="G8" s="131"/>
      <c r="H8" s="131" t="s">
        <v>218</v>
      </c>
      <c r="I8" s="131"/>
      <c r="J8" s="132" t="s">
        <v>217</v>
      </c>
    </row>
    <row r="10" ht="13.5" thickBot="1"/>
    <row r="11" spans="2:12" ht="12.75">
      <c r="B11" s="20"/>
      <c r="C11" s="129"/>
      <c r="D11" s="135" t="s">
        <v>162</v>
      </c>
      <c r="E11" s="133"/>
      <c r="G11" s="6"/>
      <c r="H11" s="46" t="s">
        <v>186</v>
      </c>
      <c r="I11" s="129"/>
      <c r="J11" s="129"/>
      <c r="K11" s="137"/>
      <c r="L11" s="14"/>
    </row>
    <row r="12" spans="2:12" ht="12.75">
      <c r="B12" s="22"/>
      <c r="C12" s="6"/>
      <c r="D12" s="136"/>
      <c r="E12" s="134"/>
      <c r="F12" s="2"/>
      <c r="G12" s="6"/>
      <c r="H12" s="85"/>
      <c r="I12" s="17"/>
      <c r="J12" s="6"/>
      <c r="K12" s="59"/>
      <c r="L12" s="15"/>
    </row>
    <row r="13" spans="2:12" ht="12.75">
      <c r="B13" s="22"/>
      <c r="C13" s="11" t="s">
        <v>181</v>
      </c>
      <c r="D13" s="98"/>
      <c r="E13" s="15"/>
      <c r="F13" s="2"/>
      <c r="G13" s="6"/>
      <c r="H13" s="138" t="s">
        <v>2</v>
      </c>
      <c r="I13" s="139" t="s">
        <v>3</v>
      </c>
      <c r="J13" s="45" t="s">
        <v>4</v>
      </c>
      <c r="K13" s="57"/>
      <c r="L13" s="140" t="s">
        <v>158</v>
      </c>
    </row>
    <row r="14" spans="2:12" ht="12.75">
      <c r="B14" s="22"/>
      <c r="C14" s="11"/>
      <c r="D14" s="6"/>
      <c r="E14" s="15"/>
      <c r="F14" s="2"/>
      <c r="G14" s="6"/>
      <c r="H14" s="138"/>
      <c r="I14" s="139"/>
      <c r="J14" s="45"/>
      <c r="K14" s="57"/>
      <c r="L14" s="140"/>
    </row>
    <row r="15" spans="2:12" ht="12.75">
      <c r="B15" s="22"/>
      <c r="C15" s="11" t="s">
        <v>182</v>
      </c>
      <c r="D15" s="99"/>
      <c r="E15" s="15"/>
      <c r="F15" s="2"/>
      <c r="G15" s="6"/>
      <c r="H15" s="141"/>
      <c r="I15" s="96"/>
      <c r="J15" s="104"/>
      <c r="K15" s="83" t="s">
        <v>160</v>
      </c>
      <c r="L15" s="142"/>
    </row>
    <row r="16" spans="2:12" ht="12.75">
      <c r="B16" s="22"/>
      <c r="C16" s="11"/>
      <c r="D16" s="6"/>
      <c r="E16" s="15"/>
      <c r="F16" s="2"/>
      <c r="G16" s="6"/>
      <c r="H16" s="141"/>
      <c r="I16" s="96"/>
      <c r="J16" s="105"/>
      <c r="K16" s="83" t="s">
        <v>160</v>
      </c>
      <c r="L16" s="143"/>
    </row>
    <row r="17" spans="2:12" ht="12.75">
      <c r="B17" s="22"/>
      <c r="C17" s="11" t="s">
        <v>187</v>
      </c>
      <c r="D17" s="100"/>
      <c r="E17" s="15"/>
      <c r="F17" s="2"/>
      <c r="G17" s="6"/>
      <c r="H17" s="141"/>
      <c r="I17" s="96"/>
      <c r="J17" s="106"/>
      <c r="K17" s="83" t="s">
        <v>160</v>
      </c>
      <c r="L17" s="144"/>
    </row>
    <row r="18" spans="2:12" ht="12.75">
      <c r="B18" s="22"/>
      <c r="C18" s="11"/>
      <c r="D18" s="6"/>
      <c r="E18" s="15"/>
      <c r="F18" s="2"/>
      <c r="G18" s="6"/>
      <c r="H18" s="141"/>
      <c r="I18" s="95"/>
      <c r="J18" s="104"/>
      <c r="K18" s="83" t="s">
        <v>160</v>
      </c>
      <c r="L18" s="143"/>
    </row>
    <row r="19" spans="2:12" ht="12.75">
      <c r="B19" s="22"/>
      <c r="C19" s="11" t="s">
        <v>183</v>
      </c>
      <c r="D19" s="101"/>
      <c r="E19" s="15"/>
      <c r="F19" s="2"/>
      <c r="G19" s="6"/>
      <c r="H19" s="141"/>
      <c r="I19" s="95"/>
      <c r="J19" s="105"/>
      <c r="K19" s="83" t="s">
        <v>160</v>
      </c>
      <c r="L19" s="145"/>
    </row>
    <row r="20" spans="2:12" ht="12.75">
      <c r="B20" s="22"/>
      <c r="C20" s="11"/>
      <c r="D20" s="6"/>
      <c r="E20" s="15"/>
      <c r="F20" s="2"/>
      <c r="G20" s="6"/>
      <c r="H20" s="141"/>
      <c r="I20" s="95"/>
      <c r="J20" s="106"/>
      <c r="K20" s="83" t="s">
        <v>160</v>
      </c>
      <c r="L20" s="144"/>
    </row>
    <row r="21" spans="2:12" ht="12.75">
      <c r="B21" s="22"/>
      <c r="C21" s="11" t="s">
        <v>184</v>
      </c>
      <c r="D21" s="102"/>
      <c r="E21" s="15"/>
      <c r="F21" s="2"/>
      <c r="G21" s="6"/>
      <c r="H21" s="141"/>
      <c r="I21" s="97"/>
      <c r="J21" s="104"/>
      <c r="K21" s="83" t="s">
        <v>160</v>
      </c>
      <c r="L21" s="144"/>
    </row>
    <row r="22" spans="2:12" ht="12.75">
      <c r="B22" s="22"/>
      <c r="C22" s="11"/>
      <c r="D22" s="6"/>
      <c r="E22" s="15"/>
      <c r="F22" s="2"/>
      <c r="G22" s="6"/>
      <c r="H22" s="141"/>
      <c r="I22" s="97"/>
      <c r="J22" s="105"/>
      <c r="K22" s="83" t="s">
        <v>160</v>
      </c>
      <c r="L22" s="144"/>
    </row>
    <row r="23" spans="2:12" ht="12.75">
      <c r="B23" s="22"/>
      <c r="C23" s="11" t="s">
        <v>185</v>
      </c>
      <c r="D23" s="103"/>
      <c r="E23" s="15"/>
      <c r="F23" s="2"/>
      <c r="G23" s="6"/>
      <c r="H23" s="141"/>
      <c r="I23" s="97"/>
      <c r="J23" s="106"/>
      <c r="K23" s="83" t="s">
        <v>160</v>
      </c>
      <c r="L23" s="146"/>
    </row>
    <row r="24" spans="2:12" ht="13.5" thickBot="1">
      <c r="B24" s="23"/>
      <c r="C24" s="84"/>
      <c r="D24" s="84"/>
      <c r="E24" s="16"/>
      <c r="F24" s="2"/>
      <c r="G24" s="6"/>
      <c r="H24" s="147"/>
      <c r="I24" s="96"/>
      <c r="J24" s="104"/>
      <c r="K24" s="83" t="s">
        <v>160</v>
      </c>
      <c r="L24" s="143"/>
    </row>
    <row r="25" spans="6:12" ht="12.75">
      <c r="F25" s="2"/>
      <c r="G25" s="6"/>
      <c r="H25" s="147"/>
      <c r="I25" s="96"/>
      <c r="J25" s="105"/>
      <c r="K25" s="83" t="s">
        <v>160</v>
      </c>
      <c r="L25" s="145"/>
    </row>
    <row r="26" spans="4:12" ht="12.75">
      <c r="D26" s="2"/>
      <c r="E26" s="2"/>
      <c r="F26" s="2"/>
      <c r="G26" s="6"/>
      <c r="H26" s="147"/>
      <c r="I26" s="96"/>
      <c r="J26" s="106"/>
      <c r="K26" s="83" t="s">
        <v>160</v>
      </c>
      <c r="L26" s="144"/>
    </row>
    <row r="27" spans="1:12" ht="12.75">
      <c r="A27" s="9"/>
      <c r="B27" s="9"/>
      <c r="C27" s="2"/>
      <c r="D27" s="2"/>
      <c r="E27" s="2"/>
      <c r="F27" s="2"/>
      <c r="G27" s="6"/>
      <c r="H27" s="147"/>
      <c r="I27" s="95"/>
      <c r="J27" s="104"/>
      <c r="K27" s="83" t="s">
        <v>160</v>
      </c>
      <c r="L27" s="145"/>
    </row>
    <row r="28" spans="1:12" ht="12.75">
      <c r="A28" s="9"/>
      <c r="B28" s="9"/>
      <c r="C28" s="2"/>
      <c r="D28" s="2"/>
      <c r="E28" s="2"/>
      <c r="F28" s="2"/>
      <c r="G28" s="6"/>
      <c r="H28" s="147"/>
      <c r="I28" s="95"/>
      <c r="J28" s="105"/>
      <c r="K28" s="83" t="s">
        <v>160</v>
      </c>
      <c r="L28" s="148"/>
    </row>
    <row r="29" spans="1:12" ht="12.75">
      <c r="A29" s="9"/>
      <c r="B29" s="9"/>
      <c r="C29" s="2"/>
      <c r="D29" s="2"/>
      <c r="E29" s="2"/>
      <c r="F29" s="2"/>
      <c r="G29" s="6"/>
      <c r="H29" s="147"/>
      <c r="I29" s="95"/>
      <c r="J29" s="106"/>
      <c r="K29" s="83" t="s">
        <v>160</v>
      </c>
      <c r="L29" s="144"/>
    </row>
    <row r="30" spans="1:12" ht="12.75">
      <c r="A30" s="9"/>
      <c r="B30" s="9"/>
      <c r="C30" s="2"/>
      <c r="D30" s="2"/>
      <c r="E30" s="2"/>
      <c r="F30" s="2"/>
      <c r="G30" s="6"/>
      <c r="H30" s="147"/>
      <c r="I30" s="97"/>
      <c r="J30" s="104"/>
      <c r="K30" s="83" t="s">
        <v>160</v>
      </c>
      <c r="L30" s="144"/>
    </row>
    <row r="31" spans="1:12" ht="12.75">
      <c r="A31" s="9"/>
      <c r="B31" s="9"/>
      <c r="C31" s="2"/>
      <c r="D31" s="2"/>
      <c r="E31" s="2"/>
      <c r="F31" s="2"/>
      <c r="G31" s="6"/>
      <c r="H31" s="147"/>
      <c r="I31" s="97"/>
      <c r="J31" s="105"/>
      <c r="K31" s="83" t="s">
        <v>160</v>
      </c>
      <c r="L31" s="144"/>
    </row>
    <row r="32" spans="1:12" ht="12.75">
      <c r="A32" s="9"/>
      <c r="B32" s="9"/>
      <c r="C32" s="2"/>
      <c r="D32" s="2"/>
      <c r="E32" s="2"/>
      <c r="F32" s="2"/>
      <c r="G32" s="6"/>
      <c r="H32" s="147"/>
      <c r="I32" s="97"/>
      <c r="J32" s="106"/>
      <c r="K32" s="83" t="s">
        <v>160</v>
      </c>
      <c r="L32" s="146"/>
    </row>
    <row r="33" spans="1:12" ht="12.75">
      <c r="A33" s="9"/>
      <c r="B33" s="9"/>
      <c r="C33" s="2"/>
      <c r="D33" s="2"/>
      <c r="E33" s="2"/>
      <c r="F33" s="2"/>
      <c r="G33" s="6"/>
      <c r="H33" s="149"/>
      <c r="I33" s="96"/>
      <c r="J33" s="104"/>
      <c r="K33" s="83" t="s">
        <v>160</v>
      </c>
      <c r="L33" s="144"/>
    </row>
    <row r="34" spans="1:12" ht="12.75">
      <c r="A34" s="9"/>
      <c r="B34" s="9"/>
      <c r="C34" s="2"/>
      <c r="D34" s="2"/>
      <c r="E34" s="2"/>
      <c r="F34" s="2"/>
      <c r="G34" s="6"/>
      <c r="H34" s="149"/>
      <c r="I34" s="96"/>
      <c r="J34" s="105"/>
      <c r="K34" s="83" t="s">
        <v>160</v>
      </c>
      <c r="L34" s="144"/>
    </row>
    <row r="35" spans="1:12" ht="12.75">
      <c r="A35" s="9"/>
      <c r="B35" s="9"/>
      <c r="C35" s="2"/>
      <c r="D35" s="2"/>
      <c r="E35" s="2"/>
      <c r="F35" s="2"/>
      <c r="G35" s="6"/>
      <c r="H35" s="149"/>
      <c r="I35" s="96"/>
      <c r="J35" s="106"/>
      <c r="K35" s="83" t="s">
        <v>160</v>
      </c>
      <c r="L35" s="146"/>
    </row>
    <row r="36" spans="1:12" ht="12.75">
      <c r="A36" s="9"/>
      <c r="B36" s="9"/>
      <c r="C36" s="2"/>
      <c r="D36" s="2"/>
      <c r="E36" s="2"/>
      <c r="F36" s="2"/>
      <c r="G36" s="6"/>
      <c r="H36" s="149"/>
      <c r="I36" s="95"/>
      <c r="J36" s="104"/>
      <c r="K36" s="83" t="s">
        <v>160</v>
      </c>
      <c r="L36" s="144"/>
    </row>
    <row r="37" spans="1:12" ht="12.75">
      <c r="A37" s="9"/>
      <c r="B37" s="9"/>
      <c r="C37" s="2"/>
      <c r="D37" s="2"/>
      <c r="E37" s="2"/>
      <c r="F37" s="2"/>
      <c r="G37" s="6"/>
      <c r="H37" s="149"/>
      <c r="I37" s="95"/>
      <c r="J37" s="105"/>
      <c r="K37" s="83" t="s">
        <v>160</v>
      </c>
      <c r="L37" s="144"/>
    </row>
    <row r="38" spans="1:12" ht="12.75">
      <c r="A38" s="9"/>
      <c r="B38" s="9"/>
      <c r="C38" s="2"/>
      <c r="D38" s="2"/>
      <c r="E38" s="2"/>
      <c r="F38" s="2"/>
      <c r="G38" s="6"/>
      <c r="H38" s="149"/>
      <c r="I38" s="95"/>
      <c r="J38" s="106"/>
      <c r="K38" s="83" t="s">
        <v>160</v>
      </c>
      <c r="L38" s="146"/>
    </row>
    <row r="39" spans="1:12" ht="12.75">
      <c r="A39" s="9"/>
      <c r="B39" s="9"/>
      <c r="C39" s="2"/>
      <c r="D39" s="2"/>
      <c r="E39" s="2"/>
      <c r="F39" s="2"/>
      <c r="G39" s="6"/>
      <c r="H39" s="149"/>
      <c r="I39" s="97"/>
      <c r="J39" s="104"/>
      <c r="K39" s="83" t="s">
        <v>160</v>
      </c>
      <c r="L39" s="146"/>
    </row>
    <row r="40" spans="1:12" ht="12.75">
      <c r="A40" s="9"/>
      <c r="B40" s="9"/>
      <c r="C40" s="2"/>
      <c r="D40" s="2"/>
      <c r="E40" s="2"/>
      <c r="F40" s="2"/>
      <c r="G40" s="6"/>
      <c r="H40" s="149"/>
      <c r="I40" s="97"/>
      <c r="J40" s="105"/>
      <c r="K40" s="83" t="s">
        <v>160</v>
      </c>
      <c r="L40" s="146"/>
    </row>
    <row r="41" spans="1:12" ht="12.75">
      <c r="A41" s="9"/>
      <c r="B41" s="9"/>
      <c r="C41" s="2"/>
      <c r="D41" s="2"/>
      <c r="E41" s="2"/>
      <c r="F41" s="2"/>
      <c r="G41" s="6"/>
      <c r="H41" s="149"/>
      <c r="I41" s="97"/>
      <c r="J41" s="106"/>
      <c r="K41" s="83" t="s">
        <v>160</v>
      </c>
      <c r="L41" s="146"/>
    </row>
    <row r="42" spans="1:12" ht="12.75">
      <c r="A42" s="9"/>
      <c r="B42" s="9"/>
      <c r="C42" s="2"/>
      <c r="D42" s="2"/>
      <c r="E42" s="2"/>
      <c r="F42" s="2"/>
      <c r="G42" s="6"/>
      <c r="H42" s="141"/>
      <c r="I42" s="96"/>
      <c r="J42" s="107"/>
      <c r="K42" s="83" t="s">
        <v>160</v>
      </c>
      <c r="L42" s="146"/>
    </row>
    <row r="43" spans="1:12" ht="13.5" thickBot="1">
      <c r="A43" s="9"/>
      <c r="B43" s="9"/>
      <c r="C43" s="2"/>
      <c r="D43" s="2"/>
      <c r="E43" s="2"/>
      <c r="G43" s="6"/>
      <c r="H43" s="150"/>
      <c r="I43" s="151"/>
      <c r="J43" s="152"/>
      <c r="K43" s="153" t="s">
        <v>160</v>
      </c>
      <c r="L43" s="154"/>
    </row>
    <row r="44" spans="1:7" ht="12.75">
      <c r="A44" s="9"/>
      <c r="B44" s="9"/>
      <c r="C44" s="2"/>
      <c r="F44" s="2"/>
      <c r="G44" s="6"/>
    </row>
    <row r="45" spans="7:9" ht="12.75">
      <c r="G45" s="6"/>
      <c r="H45" s="2"/>
      <c r="I45" s="2"/>
    </row>
    <row r="46" ht="12.75">
      <c r="G46" s="6"/>
    </row>
    <row r="47" ht="12.75">
      <c r="G47" s="6"/>
    </row>
    <row r="48" ht="12.75">
      <c r="G48" s="6"/>
    </row>
    <row r="49" ht="12.75">
      <c r="G49" s="6"/>
    </row>
    <row r="50" ht="12.75">
      <c r="G50" s="6"/>
    </row>
    <row r="51" ht="12.75">
      <c r="G51" s="6"/>
    </row>
    <row r="52" ht="12.75">
      <c r="G52" s="6"/>
    </row>
  </sheetData>
  <sheetProtection/>
  <mergeCells count="6">
    <mergeCell ref="B6:C6"/>
    <mergeCell ref="B8:C8"/>
    <mergeCell ref="B2:C2"/>
    <mergeCell ref="B3:C3"/>
    <mergeCell ref="B4:C4"/>
    <mergeCell ref="B5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67">
      <selection activeCell="O71" sqref="O71"/>
    </sheetView>
  </sheetViews>
  <sheetFormatPr defaultColWidth="9.140625" defaultRowHeight="12.75"/>
  <cols>
    <col min="1" max="1" width="39.00390625" style="0" customWidth="1"/>
  </cols>
  <sheetData>
    <row r="1" spans="1:16" ht="15">
      <c r="A1" s="204" t="s">
        <v>273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</row>
    <row r="2" spans="1:15" ht="15">
      <c r="A2" s="204" t="s">
        <v>274</v>
      </c>
      <c r="K2">
        <v>2423.19</v>
      </c>
      <c r="L2">
        <v>2124.05</v>
      </c>
      <c r="M2">
        <v>2578.38</v>
      </c>
      <c r="N2">
        <v>1515.69</v>
      </c>
      <c r="O2">
        <v>1880</v>
      </c>
    </row>
    <row r="3" spans="1:15" ht="15">
      <c r="A3" s="204" t="s">
        <v>71</v>
      </c>
      <c r="L3">
        <v>2268.44</v>
      </c>
      <c r="M3">
        <v>1999.33</v>
      </c>
      <c r="N3">
        <v>1543.58</v>
      </c>
      <c r="O3">
        <v>2185.31</v>
      </c>
    </row>
    <row r="4" spans="1:15" ht="15">
      <c r="A4" s="204" t="s">
        <v>82</v>
      </c>
      <c r="I4">
        <v>1473.43</v>
      </c>
      <c r="J4">
        <v>717.037</v>
      </c>
      <c r="K4">
        <v>598.277</v>
      </c>
      <c r="L4">
        <v>1632.36</v>
      </c>
      <c r="M4">
        <v>584.982</v>
      </c>
      <c r="N4">
        <v>1995.59</v>
      </c>
      <c r="O4">
        <v>2625.35</v>
      </c>
    </row>
    <row r="5" spans="1:15" ht="15">
      <c r="A5" s="204" t="s">
        <v>275</v>
      </c>
      <c r="K5">
        <v>8431.64</v>
      </c>
      <c r="L5">
        <v>16604.9</v>
      </c>
      <c r="M5">
        <v>10326.3</v>
      </c>
      <c r="N5">
        <v>8941.08</v>
      </c>
      <c r="O5">
        <v>5212.37</v>
      </c>
    </row>
    <row r="6" spans="1:14" ht="15">
      <c r="A6" s="204" t="s">
        <v>50</v>
      </c>
      <c r="J6">
        <v>1543.48</v>
      </c>
      <c r="K6">
        <v>489.413</v>
      </c>
      <c r="L6">
        <v>632.723</v>
      </c>
      <c r="M6">
        <v>878.794</v>
      </c>
      <c r="N6">
        <v>932.446</v>
      </c>
    </row>
    <row r="7" spans="1:15" ht="15">
      <c r="A7" s="204" t="s">
        <v>110</v>
      </c>
      <c r="J7">
        <v>4673.62</v>
      </c>
      <c r="K7">
        <v>3328.44</v>
      </c>
      <c r="L7">
        <v>1646.05</v>
      </c>
      <c r="M7">
        <v>1407.89</v>
      </c>
      <c r="N7">
        <v>1742.32</v>
      </c>
      <c r="O7">
        <v>2042.88</v>
      </c>
    </row>
    <row r="8" spans="1:15" ht="15">
      <c r="A8" s="204" t="s">
        <v>62</v>
      </c>
      <c r="G8">
        <v>1011.28</v>
      </c>
      <c r="H8">
        <v>382.374</v>
      </c>
      <c r="I8">
        <v>506.36</v>
      </c>
      <c r="J8">
        <v>1253.48</v>
      </c>
      <c r="K8">
        <v>1211.55</v>
      </c>
      <c r="L8">
        <v>765.877</v>
      </c>
      <c r="M8">
        <v>1459.03</v>
      </c>
      <c r="N8">
        <v>1790.94</v>
      </c>
      <c r="O8">
        <v>2587.81</v>
      </c>
    </row>
    <row r="9" spans="1:15" ht="15">
      <c r="A9" s="204" t="s">
        <v>138</v>
      </c>
      <c r="J9">
        <v>4852.49</v>
      </c>
      <c r="K9">
        <v>19413</v>
      </c>
      <c r="L9">
        <v>19163.3</v>
      </c>
      <c r="M9">
        <v>15445.1</v>
      </c>
      <c r="N9">
        <v>19262.2</v>
      </c>
      <c r="O9">
        <v>13511.7</v>
      </c>
    </row>
    <row r="10" spans="1:15" ht="15">
      <c r="A10" s="204" t="s">
        <v>139</v>
      </c>
      <c r="K10">
        <v>8274.18</v>
      </c>
      <c r="L10">
        <v>6674.16</v>
      </c>
      <c r="M10">
        <v>5948.06</v>
      </c>
      <c r="N10">
        <v>3243.04</v>
      </c>
      <c r="O10">
        <v>4838.9</v>
      </c>
    </row>
    <row r="11" spans="1:15" ht="15">
      <c r="A11" s="204" t="s">
        <v>60</v>
      </c>
      <c r="L11">
        <v>1947.16</v>
      </c>
      <c r="M11">
        <v>3932.17</v>
      </c>
      <c r="N11">
        <v>1283.78</v>
      </c>
      <c r="O11">
        <v>6096.15</v>
      </c>
    </row>
    <row r="12" spans="1:15" ht="15">
      <c r="A12" s="204" t="s">
        <v>276</v>
      </c>
      <c r="M12">
        <v>2069.33</v>
      </c>
      <c r="N12">
        <v>978.584</v>
      </c>
      <c r="O12">
        <v>1387.6</v>
      </c>
    </row>
    <row r="13" spans="1:15" ht="15">
      <c r="A13" s="204" t="s">
        <v>277</v>
      </c>
      <c r="K13">
        <v>424.922</v>
      </c>
      <c r="L13">
        <v>1816.49</v>
      </c>
      <c r="M13">
        <v>4422.05</v>
      </c>
      <c r="N13">
        <v>4480.13</v>
      </c>
      <c r="O13">
        <v>3142.13</v>
      </c>
    </row>
    <row r="14" spans="1:15" ht="15">
      <c r="A14" s="204" t="s">
        <v>39</v>
      </c>
      <c r="F14">
        <v>541.49</v>
      </c>
      <c r="G14">
        <v>1089.95</v>
      </c>
      <c r="H14">
        <v>588.698</v>
      </c>
      <c r="I14">
        <v>415.856</v>
      </c>
      <c r="J14">
        <v>279.197</v>
      </c>
      <c r="K14">
        <v>972.051</v>
      </c>
      <c r="L14">
        <v>887.839</v>
      </c>
      <c r="M14">
        <v>1066.99</v>
      </c>
      <c r="N14">
        <v>1385.55</v>
      </c>
      <c r="O14">
        <v>1565.78</v>
      </c>
    </row>
    <row r="15" spans="1:15" ht="15">
      <c r="A15" s="204" t="s">
        <v>81</v>
      </c>
      <c r="O15">
        <v>4280.06</v>
      </c>
    </row>
    <row r="16" spans="1:15" ht="15">
      <c r="A16" s="204" t="s">
        <v>136</v>
      </c>
      <c r="K16">
        <v>9810.61</v>
      </c>
      <c r="L16">
        <v>11986</v>
      </c>
      <c r="M16">
        <v>9004.6</v>
      </c>
      <c r="N16">
        <v>7671.98</v>
      </c>
      <c r="O16">
        <v>6217.33</v>
      </c>
    </row>
    <row r="17" spans="1:15" ht="15">
      <c r="A17" s="204" t="s">
        <v>23</v>
      </c>
      <c r="I17">
        <v>818.951</v>
      </c>
      <c r="J17">
        <v>559.685</v>
      </c>
      <c r="K17">
        <v>1155.6</v>
      </c>
      <c r="L17">
        <v>725.255</v>
      </c>
      <c r="M17">
        <v>572.422</v>
      </c>
      <c r="N17">
        <v>1483.66</v>
      </c>
      <c r="O17">
        <v>1429.31</v>
      </c>
    </row>
    <row r="18" spans="1:15" ht="15">
      <c r="A18" s="204" t="s">
        <v>42</v>
      </c>
      <c r="L18">
        <v>470.656</v>
      </c>
      <c r="M18">
        <v>1057.14</v>
      </c>
      <c r="N18">
        <v>1623.64</v>
      </c>
      <c r="O18">
        <v>1687.46</v>
      </c>
    </row>
    <row r="19" spans="1:15" ht="15">
      <c r="A19" s="204" t="s">
        <v>53</v>
      </c>
      <c r="J19">
        <v>1336.84</v>
      </c>
      <c r="K19">
        <v>1495.57</v>
      </c>
      <c r="L19">
        <v>2021.46</v>
      </c>
      <c r="M19">
        <v>3515.99</v>
      </c>
      <c r="N19">
        <v>5051.98</v>
      </c>
      <c r="O19">
        <v>4233.31</v>
      </c>
    </row>
    <row r="20" spans="1:15" ht="15">
      <c r="A20" s="204" t="s">
        <v>278</v>
      </c>
      <c r="K20">
        <v>3389.83</v>
      </c>
      <c r="L20">
        <v>2618.12</v>
      </c>
      <c r="M20">
        <v>2400.86</v>
      </c>
      <c r="N20">
        <v>1520.05</v>
      </c>
      <c r="O20">
        <v>1850.74</v>
      </c>
    </row>
    <row r="21" spans="1:15" ht="15">
      <c r="A21" s="204" t="s">
        <v>98</v>
      </c>
      <c r="M21">
        <v>1202.13</v>
      </c>
      <c r="N21">
        <v>1531.84</v>
      </c>
      <c r="O21">
        <v>3132.75</v>
      </c>
    </row>
    <row r="22" spans="1:15" ht="15">
      <c r="A22" s="204" t="s">
        <v>96</v>
      </c>
      <c r="F22">
        <v>1951.84</v>
      </c>
      <c r="G22">
        <v>1446.81</v>
      </c>
      <c r="H22">
        <v>1374.18</v>
      </c>
      <c r="I22">
        <v>1532.26</v>
      </c>
      <c r="J22">
        <v>2557.96</v>
      </c>
      <c r="K22">
        <v>2613.44</v>
      </c>
      <c r="L22">
        <v>2545.59</v>
      </c>
      <c r="M22">
        <v>2314.31</v>
      </c>
      <c r="N22">
        <v>2538.38</v>
      </c>
      <c r="O22">
        <v>2587.83</v>
      </c>
    </row>
    <row r="23" spans="1:15" ht="15">
      <c r="A23" s="204" t="s">
        <v>279</v>
      </c>
      <c r="H23">
        <v>789.862</v>
      </c>
      <c r="I23">
        <v>353.6</v>
      </c>
      <c r="J23">
        <v>792.453</v>
      </c>
      <c r="K23">
        <v>2384.46</v>
      </c>
      <c r="L23">
        <v>1268.05</v>
      </c>
      <c r="M23">
        <v>1329.48</v>
      </c>
      <c r="N23">
        <v>2903.48</v>
      </c>
      <c r="O23">
        <v>1662.6</v>
      </c>
    </row>
    <row r="24" spans="1:15" ht="15">
      <c r="A24" s="204" t="s">
        <v>95</v>
      </c>
      <c r="K24">
        <v>4424.84</v>
      </c>
      <c r="L24">
        <v>4327.84</v>
      </c>
      <c r="M24">
        <v>3005.82</v>
      </c>
      <c r="N24">
        <v>3368</v>
      </c>
      <c r="O24">
        <v>4314.74</v>
      </c>
    </row>
    <row r="25" spans="1:15" ht="15">
      <c r="A25" s="204" t="s">
        <v>25</v>
      </c>
      <c r="G25">
        <v>1583.46</v>
      </c>
      <c r="H25">
        <v>677.389</v>
      </c>
      <c r="I25">
        <v>259.194</v>
      </c>
      <c r="J25">
        <v>258.983</v>
      </c>
      <c r="K25">
        <v>732.921</v>
      </c>
      <c r="L25">
        <v>562.799</v>
      </c>
      <c r="M25">
        <v>1286.36</v>
      </c>
      <c r="N25">
        <v>1314.7</v>
      </c>
      <c r="O25">
        <v>972.283</v>
      </c>
    </row>
    <row r="26" spans="1:15" ht="15">
      <c r="A26" s="204" t="s">
        <v>10</v>
      </c>
      <c r="J26">
        <v>923.775</v>
      </c>
      <c r="K26">
        <v>875.652</v>
      </c>
      <c r="L26">
        <v>1868.64</v>
      </c>
      <c r="M26">
        <v>1587.43</v>
      </c>
      <c r="N26">
        <v>1687.37</v>
      </c>
      <c r="O26">
        <v>1105.98</v>
      </c>
    </row>
    <row r="27" spans="1:15" ht="15">
      <c r="A27" s="204" t="s">
        <v>43</v>
      </c>
      <c r="K27">
        <v>794.596</v>
      </c>
      <c r="L27">
        <v>1374.56</v>
      </c>
      <c r="M27">
        <v>1760.06</v>
      </c>
      <c r="N27">
        <v>5450.13</v>
      </c>
      <c r="O27">
        <v>2117.07</v>
      </c>
    </row>
    <row r="28" spans="1:15" ht="15">
      <c r="A28" s="204" t="s">
        <v>47</v>
      </c>
      <c r="I28">
        <v>1039.55</v>
      </c>
      <c r="J28">
        <v>650.623</v>
      </c>
      <c r="K28">
        <v>1078.67</v>
      </c>
      <c r="L28">
        <v>359.899</v>
      </c>
      <c r="M28">
        <v>1389.74</v>
      </c>
      <c r="N28">
        <v>1430.25</v>
      </c>
      <c r="O28">
        <v>2111.58</v>
      </c>
    </row>
    <row r="29" spans="1:15" ht="15">
      <c r="A29" s="204" t="s">
        <v>141</v>
      </c>
      <c r="B29">
        <v>677.263</v>
      </c>
      <c r="C29">
        <v>1075.15</v>
      </c>
      <c r="D29">
        <v>2960.35</v>
      </c>
      <c r="E29">
        <v>3152.79</v>
      </c>
      <c r="F29">
        <v>2209.41</v>
      </c>
      <c r="G29">
        <v>5567.81</v>
      </c>
      <c r="H29">
        <v>9215.66</v>
      </c>
      <c r="I29">
        <v>2462.9</v>
      </c>
      <c r="J29">
        <v>8521.6</v>
      </c>
      <c r="K29">
        <v>6104.39</v>
      </c>
      <c r="L29">
        <v>5440.65</v>
      </c>
      <c r="M29">
        <v>9833.47</v>
      </c>
      <c r="N29">
        <v>4481.46</v>
      </c>
      <c r="O29">
        <v>5760.54</v>
      </c>
    </row>
    <row r="30" spans="1:15" ht="15">
      <c r="A30" s="204" t="s">
        <v>280</v>
      </c>
      <c r="K30">
        <v>430.417</v>
      </c>
      <c r="L30">
        <v>892.418</v>
      </c>
      <c r="M30">
        <v>1368.03</v>
      </c>
      <c r="N30">
        <v>1976.91</v>
      </c>
      <c r="O30">
        <v>1437.69</v>
      </c>
    </row>
    <row r="31" spans="1:15" ht="15">
      <c r="A31" s="204" t="s">
        <v>26</v>
      </c>
      <c r="M31">
        <v>1263.31</v>
      </c>
      <c r="N31">
        <v>934.518</v>
      </c>
      <c r="O31">
        <v>536.707</v>
      </c>
    </row>
    <row r="32" spans="1:15" ht="15">
      <c r="A32" s="204" t="s">
        <v>104</v>
      </c>
      <c r="J32">
        <v>2099.08</v>
      </c>
      <c r="L32">
        <v>1057.71</v>
      </c>
      <c r="M32">
        <v>272.569</v>
      </c>
      <c r="N32">
        <v>676.888</v>
      </c>
      <c r="O32">
        <v>5240.33</v>
      </c>
    </row>
    <row r="33" spans="1:15" ht="15">
      <c r="A33" s="204" t="s">
        <v>75</v>
      </c>
      <c r="B33">
        <v>266.656</v>
      </c>
      <c r="C33">
        <v>971.164</v>
      </c>
      <c r="E33">
        <v>345.517</v>
      </c>
      <c r="F33">
        <v>589.246</v>
      </c>
      <c r="G33">
        <v>1971.78</v>
      </c>
      <c r="H33">
        <v>825.23</v>
      </c>
      <c r="I33">
        <v>660.202</v>
      </c>
      <c r="J33">
        <v>836.509</v>
      </c>
      <c r="K33">
        <v>2626.99</v>
      </c>
      <c r="L33">
        <v>2568.62</v>
      </c>
      <c r="M33">
        <v>4619.77</v>
      </c>
      <c r="N33">
        <v>4433.17</v>
      </c>
      <c r="O33">
        <v>2849.43</v>
      </c>
    </row>
    <row r="34" spans="1:15" ht="15">
      <c r="A34" s="204" t="s">
        <v>85</v>
      </c>
      <c r="K34">
        <v>1916.79</v>
      </c>
      <c r="L34">
        <v>2323.34</v>
      </c>
      <c r="M34">
        <v>1477.01</v>
      </c>
      <c r="N34">
        <v>1553.04</v>
      </c>
      <c r="O34">
        <v>1808.26</v>
      </c>
    </row>
    <row r="35" spans="1:15" ht="15">
      <c r="A35" s="204" t="s">
        <v>102</v>
      </c>
      <c r="M35">
        <v>3990.06</v>
      </c>
      <c r="N35">
        <v>6099.8</v>
      </c>
      <c r="O35">
        <v>4158.88</v>
      </c>
    </row>
    <row r="36" spans="1:15" ht="15">
      <c r="A36" s="204" t="s">
        <v>107</v>
      </c>
      <c r="J36">
        <v>9473.57</v>
      </c>
      <c r="K36">
        <v>4902.47</v>
      </c>
      <c r="L36">
        <v>8603.57</v>
      </c>
      <c r="M36">
        <v>8861.75</v>
      </c>
      <c r="N36">
        <v>9252.4</v>
      </c>
      <c r="O36">
        <v>10077.3</v>
      </c>
    </row>
    <row r="37" spans="1:15" ht="15">
      <c r="A37" s="204" t="s">
        <v>78</v>
      </c>
      <c r="M37">
        <v>392.497</v>
      </c>
      <c r="N37">
        <v>382.995</v>
      </c>
      <c r="O37">
        <v>274.47</v>
      </c>
    </row>
    <row r="38" spans="1:15" ht="15">
      <c r="A38" s="204" t="s">
        <v>120</v>
      </c>
      <c r="J38">
        <v>3680.69</v>
      </c>
      <c r="K38">
        <v>3490.65</v>
      </c>
      <c r="L38">
        <v>4149.15</v>
      </c>
      <c r="M38">
        <v>3400.75</v>
      </c>
      <c r="N38">
        <v>4452.44</v>
      </c>
      <c r="O38">
        <v>5343.32</v>
      </c>
    </row>
    <row r="39" spans="1:15" ht="15">
      <c r="A39" s="204" t="s">
        <v>115</v>
      </c>
      <c r="N39">
        <v>13126.5</v>
      </c>
      <c r="O39">
        <v>17149.7</v>
      </c>
    </row>
    <row r="40" spans="1:15" ht="15">
      <c r="A40" s="204" t="s">
        <v>281</v>
      </c>
      <c r="J40">
        <v>2264.59</v>
      </c>
      <c r="K40">
        <v>2333.56</v>
      </c>
      <c r="L40">
        <v>956.566</v>
      </c>
      <c r="M40">
        <v>2205.19</v>
      </c>
      <c r="N40">
        <v>2084.33</v>
      </c>
      <c r="O40">
        <v>1698.78</v>
      </c>
    </row>
    <row r="41" spans="1:15" ht="15">
      <c r="A41" s="204" t="s">
        <v>143</v>
      </c>
      <c r="B41">
        <v>1074.2</v>
      </c>
      <c r="C41">
        <v>703.146</v>
      </c>
      <c r="E41">
        <v>2594.59</v>
      </c>
      <c r="F41">
        <v>2627.27</v>
      </c>
      <c r="G41">
        <v>9601.25</v>
      </c>
      <c r="H41">
        <v>13831.1</v>
      </c>
      <c r="I41">
        <v>3001.96</v>
      </c>
      <c r="J41">
        <v>9106.72</v>
      </c>
      <c r="K41">
        <v>7764.82</v>
      </c>
      <c r="L41">
        <v>12067.9</v>
      </c>
      <c r="M41">
        <v>20765.8</v>
      </c>
      <c r="N41">
        <v>6211.83</v>
      </c>
      <c r="O41">
        <v>12770.1</v>
      </c>
    </row>
    <row r="42" spans="1:15" ht="15">
      <c r="A42" s="204" t="s">
        <v>44</v>
      </c>
      <c r="M42">
        <v>2458.39</v>
      </c>
      <c r="N42">
        <v>1401.12</v>
      </c>
      <c r="O42">
        <v>1731.07</v>
      </c>
    </row>
    <row r="43" spans="1:15" ht="15">
      <c r="A43" s="204" t="s">
        <v>88</v>
      </c>
      <c r="M43">
        <v>9451.59</v>
      </c>
      <c r="N43">
        <v>5985.05</v>
      </c>
      <c r="O43">
        <v>3314.44</v>
      </c>
    </row>
    <row r="44" spans="1:15" ht="15">
      <c r="A44" s="204" t="s">
        <v>61</v>
      </c>
      <c r="K44">
        <v>3146.36</v>
      </c>
      <c r="L44">
        <v>1583.13</v>
      </c>
      <c r="M44">
        <v>10054.7</v>
      </c>
      <c r="N44">
        <v>2332.61</v>
      </c>
      <c r="O44">
        <v>3378.44</v>
      </c>
    </row>
    <row r="45" spans="1:15" ht="15">
      <c r="A45" s="204" t="s">
        <v>64</v>
      </c>
      <c r="F45">
        <v>1532.87</v>
      </c>
      <c r="G45">
        <v>1203.58</v>
      </c>
      <c r="H45">
        <v>1534.82</v>
      </c>
      <c r="I45">
        <v>1391.83</v>
      </c>
      <c r="J45">
        <v>2304.42</v>
      </c>
      <c r="K45">
        <v>1956.75</v>
      </c>
      <c r="L45">
        <v>2700.74</v>
      </c>
      <c r="M45">
        <v>4196.05</v>
      </c>
      <c r="N45">
        <v>2075.56</v>
      </c>
      <c r="O45">
        <v>3264.49</v>
      </c>
    </row>
    <row r="46" spans="1:15" ht="15">
      <c r="A46" s="204" t="s">
        <v>73</v>
      </c>
      <c r="H46">
        <v>2441.04</v>
      </c>
      <c r="I46">
        <v>1291.29</v>
      </c>
      <c r="J46">
        <v>2263.16</v>
      </c>
      <c r="K46">
        <v>1326.79</v>
      </c>
      <c r="L46">
        <v>2160.25</v>
      </c>
      <c r="M46">
        <v>1537.51</v>
      </c>
      <c r="N46">
        <v>1705.65</v>
      </c>
      <c r="O46">
        <v>3002.29</v>
      </c>
    </row>
    <row r="47" spans="1:15" ht="15">
      <c r="A47" s="204" t="s">
        <v>282</v>
      </c>
      <c r="K47">
        <v>542.01</v>
      </c>
      <c r="L47">
        <v>378.066</v>
      </c>
      <c r="M47">
        <v>2152.95</v>
      </c>
      <c r="N47">
        <v>3398.83</v>
      </c>
      <c r="O47">
        <v>2596.02</v>
      </c>
    </row>
    <row r="48" spans="1:15" ht="15">
      <c r="A48" s="204" t="s">
        <v>113</v>
      </c>
      <c r="C48">
        <v>537.497</v>
      </c>
      <c r="E48">
        <v>960.956</v>
      </c>
      <c r="F48">
        <v>1186.52</v>
      </c>
      <c r="G48">
        <v>1210.82</v>
      </c>
      <c r="H48">
        <v>3205.52</v>
      </c>
      <c r="I48">
        <v>2982.45</v>
      </c>
      <c r="J48">
        <v>9124.53</v>
      </c>
      <c r="K48">
        <v>8148.55</v>
      </c>
      <c r="L48">
        <v>7603.12</v>
      </c>
      <c r="M48">
        <v>16606.9</v>
      </c>
      <c r="N48">
        <v>5563.15</v>
      </c>
      <c r="O48">
        <v>12646.9</v>
      </c>
    </row>
    <row r="49" spans="1:15" ht="15">
      <c r="A49" s="204" t="s">
        <v>12</v>
      </c>
      <c r="M49">
        <v>423.196</v>
      </c>
      <c r="N49">
        <v>478.96</v>
      </c>
      <c r="O49">
        <v>768.715</v>
      </c>
    </row>
    <row r="50" spans="1:15" ht="15">
      <c r="A50" s="204" t="s">
        <v>283</v>
      </c>
      <c r="K50">
        <v>2831.15</v>
      </c>
      <c r="L50">
        <v>7166.72</v>
      </c>
      <c r="M50">
        <v>7364.98</v>
      </c>
      <c r="N50">
        <v>4878.62</v>
      </c>
      <c r="O50">
        <v>3865.21</v>
      </c>
    </row>
    <row r="51" spans="1:15" ht="15">
      <c r="A51" s="204" t="s">
        <v>132</v>
      </c>
      <c r="C51">
        <v>5018.34</v>
      </c>
      <c r="E51">
        <v>2964.36</v>
      </c>
      <c r="F51">
        <v>9567.35</v>
      </c>
      <c r="G51">
        <v>7638.24</v>
      </c>
      <c r="H51">
        <v>5936.87</v>
      </c>
      <c r="I51">
        <v>3071.25</v>
      </c>
      <c r="J51">
        <v>6732.99</v>
      </c>
      <c r="K51">
        <v>3940.46</v>
      </c>
      <c r="L51">
        <v>9182.2</v>
      </c>
      <c r="M51">
        <v>17408.8</v>
      </c>
      <c r="N51">
        <v>25381.7</v>
      </c>
      <c r="O51">
        <v>6868.73</v>
      </c>
    </row>
    <row r="52" spans="1:15" ht="15">
      <c r="A52" s="204" t="s">
        <v>133</v>
      </c>
      <c r="B52">
        <v>1060.95</v>
      </c>
      <c r="C52">
        <v>2091.39</v>
      </c>
      <c r="E52">
        <v>2788.94</v>
      </c>
      <c r="F52">
        <v>5623.24</v>
      </c>
      <c r="G52">
        <v>9933.15</v>
      </c>
      <c r="H52">
        <v>7493.29</v>
      </c>
      <c r="I52">
        <v>3114.22</v>
      </c>
      <c r="J52">
        <v>5007.54</v>
      </c>
      <c r="K52">
        <v>3939.05</v>
      </c>
      <c r="L52">
        <v>8886.58</v>
      </c>
      <c r="M52">
        <v>8373.35</v>
      </c>
      <c r="N52">
        <v>12544.3</v>
      </c>
      <c r="O52">
        <v>10960.8</v>
      </c>
    </row>
    <row r="53" spans="1:15" ht="15">
      <c r="A53" s="204" t="s">
        <v>284</v>
      </c>
      <c r="G53">
        <v>4907.53</v>
      </c>
      <c r="H53">
        <v>3921.56</v>
      </c>
      <c r="I53">
        <v>1539.65</v>
      </c>
      <c r="J53">
        <v>1794.44</v>
      </c>
      <c r="K53">
        <v>1782.08</v>
      </c>
      <c r="L53">
        <v>2946.53</v>
      </c>
      <c r="M53">
        <v>5082.24</v>
      </c>
      <c r="N53">
        <v>1399.66</v>
      </c>
      <c r="O53">
        <v>7254.21</v>
      </c>
    </row>
    <row r="54" spans="1:15" ht="15">
      <c r="A54" s="204" t="s">
        <v>285</v>
      </c>
      <c r="K54">
        <v>828.475</v>
      </c>
      <c r="L54">
        <v>846.591</v>
      </c>
      <c r="M54">
        <v>869.471</v>
      </c>
      <c r="N54">
        <v>594.169</v>
      </c>
      <c r="O54">
        <v>830.577</v>
      </c>
    </row>
    <row r="55" spans="1:15" ht="15">
      <c r="A55" s="204" t="s">
        <v>286</v>
      </c>
      <c r="K55">
        <v>1401.77</v>
      </c>
      <c r="L55">
        <v>1000.68</v>
      </c>
      <c r="M55">
        <v>1160.68</v>
      </c>
      <c r="N55">
        <v>1371.65</v>
      </c>
      <c r="O55">
        <v>2131.21</v>
      </c>
    </row>
    <row r="56" spans="1:15" ht="15">
      <c r="A56" s="204" t="s">
        <v>54</v>
      </c>
      <c r="C56">
        <v>760.849</v>
      </c>
      <c r="D56">
        <v>503.229</v>
      </c>
      <c r="E56">
        <v>568.4</v>
      </c>
      <c r="F56">
        <v>487.387</v>
      </c>
      <c r="G56">
        <v>871.115</v>
      </c>
      <c r="H56">
        <v>892.566</v>
      </c>
      <c r="I56">
        <v>478.502</v>
      </c>
      <c r="J56">
        <v>1040.7</v>
      </c>
      <c r="K56">
        <v>755.532</v>
      </c>
      <c r="L56">
        <v>1393.91</v>
      </c>
      <c r="M56">
        <v>1775.26</v>
      </c>
      <c r="N56">
        <v>2047.67</v>
      </c>
      <c r="O56">
        <v>2909.56</v>
      </c>
    </row>
    <row r="57" spans="1:15" ht="15">
      <c r="A57" s="204" t="s">
        <v>134</v>
      </c>
      <c r="C57">
        <v>1867.99</v>
      </c>
      <c r="E57">
        <v>3607.78</v>
      </c>
      <c r="F57">
        <v>9056.57</v>
      </c>
      <c r="G57">
        <v>10174.4</v>
      </c>
      <c r="H57">
        <v>9383.91</v>
      </c>
      <c r="I57">
        <v>3024.76</v>
      </c>
      <c r="J57">
        <v>3293.24</v>
      </c>
      <c r="K57">
        <v>4877.78</v>
      </c>
      <c r="L57">
        <v>7501.42</v>
      </c>
      <c r="M57">
        <v>10669.4</v>
      </c>
      <c r="N57">
        <v>6385.83</v>
      </c>
      <c r="O57">
        <v>7097.1</v>
      </c>
    </row>
    <row r="58" spans="1:15" ht="15">
      <c r="A58" s="204" t="s">
        <v>48</v>
      </c>
      <c r="F58">
        <v>965.236</v>
      </c>
      <c r="G58">
        <v>169.253</v>
      </c>
      <c r="H58">
        <v>912.179</v>
      </c>
      <c r="I58">
        <v>613.947</v>
      </c>
      <c r="K58">
        <v>1349.51</v>
      </c>
      <c r="L58">
        <v>1715.21</v>
      </c>
      <c r="M58">
        <v>1249.57</v>
      </c>
      <c r="N58">
        <v>893.806</v>
      </c>
      <c r="O58">
        <v>2074.89</v>
      </c>
    </row>
    <row r="59" spans="1:15" ht="15">
      <c r="A59" s="204" t="s">
        <v>287</v>
      </c>
      <c r="K59">
        <v>8238.26</v>
      </c>
      <c r="L59">
        <v>7088.07</v>
      </c>
      <c r="M59">
        <v>12383.3</v>
      </c>
      <c r="N59">
        <v>11880.2</v>
      </c>
      <c r="O59">
        <v>10040.2</v>
      </c>
    </row>
    <row r="60" spans="1:15" ht="15">
      <c r="A60" s="204" t="s">
        <v>122</v>
      </c>
      <c r="C60">
        <v>852.193</v>
      </c>
      <c r="E60">
        <v>1996.31</v>
      </c>
      <c r="F60">
        <v>2236.37</v>
      </c>
      <c r="G60">
        <v>947.459</v>
      </c>
      <c r="H60">
        <v>8945.52</v>
      </c>
      <c r="I60">
        <v>2893.06</v>
      </c>
      <c r="J60">
        <v>7465.53</v>
      </c>
      <c r="K60">
        <v>5241.05</v>
      </c>
      <c r="L60">
        <v>6408.42</v>
      </c>
      <c r="M60">
        <v>6789.22</v>
      </c>
      <c r="N60">
        <v>7466.38</v>
      </c>
      <c r="O60">
        <v>12637.8</v>
      </c>
    </row>
    <row r="61" spans="1:15" ht="15">
      <c r="A61" s="204" t="s">
        <v>288</v>
      </c>
      <c r="K61">
        <v>3842.56</v>
      </c>
      <c r="L61">
        <v>3272.43</v>
      </c>
      <c r="M61">
        <v>2385.76</v>
      </c>
      <c r="N61">
        <v>6460.45</v>
      </c>
      <c r="O61">
        <v>6671.69</v>
      </c>
    </row>
    <row r="62" spans="1:15" ht="15">
      <c r="A62" s="204" t="s">
        <v>67</v>
      </c>
      <c r="G62">
        <v>390.161</v>
      </c>
      <c r="H62">
        <v>743.36</v>
      </c>
      <c r="I62">
        <v>970.817</v>
      </c>
      <c r="J62">
        <v>2904.1</v>
      </c>
      <c r="K62">
        <v>2947.97</v>
      </c>
      <c r="L62">
        <v>4035.38</v>
      </c>
      <c r="M62">
        <v>4616.25</v>
      </c>
      <c r="N62">
        <v>2324.63</v>
      </c>
      <c r="O62">
        <v>2354.72</v>
      </c>
    </row>
    <row r="63" spans="1:15" ht="15">
      <c r="A63" s="204" t="s">
        <v>46</v>
      </c>
      <c r="L63">
        <v>1188.3</v>
      </c>
      <c r="M63">
        <v>2545.65</v>
      </c>
      <c r="N63">
        <v>2377.76</v>
      </c>
      <c r="O63">
        <v>1050.24</v>
      </c>
    </row>
    <row r="64" spans="1:15" ht="15">
      <c r="A64" s="204" t="s">
        <v>34</v>
      </c>
      <c r="O64">
        <v>3828.96</v>
      </c>
    </row>
    <row r="65" spans="1:15" ht="15">
      <c r="A65" s="204" t="s">
        <v>55</v>
      </c>
      <c r="I65">
        <v>1933.78</v>
      </c>
      <c r="J65">
        <v>1394.46</v>
      </c>
      <c r="K65">
        <v>2093.29</v>
      </c>
      <c r="L65">
        <v>4005.68</v>
      </c>
      <c r="M65">
        <v>3320.46</v>
      </c>
      <c r="N65">
        <v>2850.51</v>
      </c>
      <c r="O65">
        <v>3357.38</v>
      </c>
    </row>
    <row r="66" spans="1:15" ht="15">
      <c r="A66" s="204" t="s">
        <v>114</v>
      </c>
      <c r="C66">
        <v>584.306</v>
      </c>
      <c r="D66">
        <v>634.802</v>
      </c>
      <c r="E66">
        <v>2698.38</v>
      </c>
      <c r="F66">
        <v>7131.97</v>
      </c>
      <c r="G66">
        <v>8982.89</v>
      </c>
      <c r="H66">
        <v>2496.14</v>
      </c>
      <c r="I66">
        <v>2969.57</v>
      </c>
      <c r="J66">
        <v>10594.4</v>
      </c>
      <c r="K66">
        <v>5720.39</v>
      </c>
      <c r="L66">
        <v>5856.91</v>
      </c>
      <c r="M66">
        <v>5455.6</v>
      </c>
      <c r="N66">
        <v>6119.11</v>
      </c>
      <c r="O66">
        <v>4455.12</v>
      </c>
    </row>
    <row r="67" spans="1:15" ht="15">
      <c r="A67" s="204" t="s">
        <v>142</v>
      </c>
      <c r="E67">
        <v>4662.71</v>
      </c>
      <c r="F67">
        <v>2973.75</v>
      </c>
      <c r="G67">
        <v>8420.92</v>
      </c>
      <c r="H67">
        <v>7032.27</v>
      </c>
      <c r="I67">
        <v>2133.69</v>
      </c>
      <c r="J67">
        <v>8203.64</v>
      </c>
      <c r="K67">
        <v>3276.43</v>
      </c>
      <c r="L67">
        <v>4645.71</v>
      </c>
      <c r="M67">
        <v>5736.41</v>
      </c>
      <c r="N67">
        <v>7797.08</v>
      </c>
      <c r="O67">
        <v>3670.87</v>
      </c>
    </row>
    <row r="68" spans="1:15" ht="15">
      <c r="A68" s="204" t="s">
        <v>56</v>
      </c>
      <c r="I68">
        <v>834.303</v>
      </c>
      <c r="J68">
        <v>2865.81</v>
      </c>
      <c r="K68">
        <v>1785.36</v>
      </c>
      <c r="L68">
        <v>1491.49</v>
      </c>
      <c r="M68">
        <v>1187.78</v>
      </c>
      <c r="N68">
        <v>1200.74</v>
      </c>
      <c r="O68">
        <v>2484.85</v>
      </c>
    </row>
    <row r="69" spans="1:15" ht="15">
      <c r="A69" s="204" t="s">
        <v>58</v>
      </c>
      <c r="F69">
        <v>1988.29</v>
      </c>
      <c r="G69">
        <v>580.248</v>
      </c>
      <c r="H69">
        <v>1303.66</v>
      </c>
      <c r="I69">
        <v>1718.64</v>
      </c>
      <c r="J69">
        <v>1874.02</v>
      </c>
      <c r="K69">
        <v>1409.95</v>
      </c>
      <c r="L69">
        <v>1540.8</v>
      </c>
      <c r="M69">
        <v>2196.52</v>
      </c>
      <c r="N69">
        <v>2559.14</v>
      </c>
      <c r="O69">
        <v>2436.77</v>
      </c>
    </row>
    <row r="70" spans="1:15" ht="15">
      <c r="A70" s="204" t="s">
        <v>91</v>
      </c>
      <c r="J70">
        <v>799.765</v>
      </c>
      <c r="K70">
        <v>777.714</v>
      </c>
      <c r="L70">
        <v>175.837</v>
      </c>
      <c r="M70">
        <v>2548.97</v>
      </c>
      <c r="N70">
        <v>2071.86</v>
      </c>
      <c r="O70">
        <v>1669.62</v>
      </c>
    </row>
    <row r="71" spans="1:15" ht="15">
      <c r="A71" s="204" t="s">
        <v>225</v>
      </c>
      <c r="O71">
        <v>1889.31</v>
      </c>
    </row>
    <row r="72" spans="1:15" ht="15">
      <c r="A72" s="204" t="s">
        <v>146</v>
      </c>
      <c r="C72">
        <v>1238.09</v>
      </c>
      <c r="D72">
        <v>1283.85</v>
      </c>
      <c r="E72">
        <v>2846.24</v>
      </c>
      <c r="F72">
        <v>5332.64</v>
      </c>
      <c r="G72">
        <v>2690.35</v>
      </c>
      <c r="H72">
        <v>7504.73</v>
      </c>
      <c r="I72">
        <v>4720.59</v>
      </c>
      <c r="J72">
        <v>6582.64</v>
      </c>
      <c r="K72">
        <v>5351.55</v>
      </c>
      <c r="L72">
        <v>5163.94</v>
      </c>
      <c r="M72">
        <v>9455.93</v>
      </c>
      <c r="N72">
        <v>7649.26</v>
      </c>
      <c r="O72">
        <v>7833.1</v>
      </c>
    </row>
    <row r="73" spans="1:15" ht="15">
      <c r="A73" s="204" t="s">
        <v>123</v>
      </c>
      <c r="J73">
        <v>8959.23</v>
      </c>
      <c r="K73">
        <v>5436.42</v>
      </c>
      <c r="L73">
        <v>6697.06</v>
      </c>
      <c r="M73">
        <v>7986.75</v>
      </c>
      <c r="N73">
        <v>6620.13</v>
      </c>
      <c r="O73">
        <v>6931.86</v>
      </c>
    </row>
    <row r="74" spans="1:15" ht="15">
      <c r="A74" s="204" t="s">
        <v>129</v>
      </c>
      <c r="B74">
        <v>766.704</v>
      </c>
      <c r="C74">
        <v>1968.98</v>
      </c>
      <c r="D74">
        <v>2714.12</v>
      </c>
      <c r="E74">
        <v>3235.63</v>
      </c>
      <c r="F74">
        <v>6383.5</v>
      </c>
      <c r="G74">
        <v>4278.66</v>
      </c>
      <c r="H74">
        <v>3666.89</v>
      </c>
      <c r="I74">
        <v>2344.58</v>
      </c>
      <c r="J74">
        <v>3714.04</v>
      </c>
      <c r="K74">
        <v>5684.98</v>
      </c>
      <c r="L74">
        <v>4821.67</v>
      </c>
      <c r="M74">
        <v>4332.83</v>
      </c>
      <c r="N74">
        <v>8132.65</v>
      </c>
      <c r="O74">
        <v>9330.55</v>
      </c>
    </row>
    <row r="75" spans="1:15" ht="15">
      <c r="A75" s="204" t="s">
        <v>289</v>
      </c>
      <c r="K75">
        <v>6454.73</v>
      </c>
      <c r="L75">
        <v>5269.64</v>
      </c>
      <c r="M75">
        <v>5217.36</v>
      </c>
      <c r="N75">
        <v>10218.7</v>
      </c>
      <c r="O75">
        <v>3929.65</v>
      </c>
    </row>
    <row r="76" spans="1:15" ht="15">
      <c r="A76" s="204" t="s">
        <v>135</v>
      </c>
      <c r="B76">
        <v>1426.5</v>
      </c>
      <c r="C76">
        <v>1443.03</v>
      </c>
      <c r="D76">
        <v>1944.65</v>
      </c>
      <c r="E76">
        <v>2204.06</v>
      </c>
      <c r="F76">
        <v>5479.57</v>
      </c>
      <c r="G76">
        <v>2589.01</v>
      </c>
      <c r="H76">
        <v>9446.26</v>
      </c>
      <c r="I76">
        <v>1541.17</v>
      </c>
      <c r="J76">
        <v>8345.57</v>
      </c>
      <c r="K76">
        <v>10032.4</v>
      </c>
      <c r="L76">
        <v>9671.5</v>
      </c>
      <c r="M76">
        <v>8836.26</v>
      </c>
      <c r="N76">
        <v>12329</v>
      </c>
      <c r="O76">
        <v>7981.16</v>
      </c>
    </row>
    <row r="77" spans="1:15" ht="15">
      <c r="A77" s="204" t="s">
        <v>69</v>
      </c>
      <c r="F77">
        <v>1242.16</v>
      </c>
      <c r="G77">
        <v>909.162</v>
      </c>
      <c r="H77">
        <v>2646.13</v>
      </c>
      <c r="I77">
        <v>1740.98</v>
      </c>
      <c r="J77">
        <v>3888.08</v>
      </c>
      <c r="K77">
        <v>1587.25</v>
      </c>
      <c r="L77">
        <v>1591.03</v>
      </c>
      <c r="M77">
        <v>2290.29</v>
      </c>
      <c r="N77">
        <v>2399.53</v>
      </c>
      <c r="O77">
        <v>3397.28</v>
      </c>
    </row>
    <row r="78" spans="1:15" ht="15">
      <c r="A78" s="204" t="s">
        <v>84</v>
      </c>
      <c r="K78">
        <v>719.599</v>
      </c>
      <c r="L78">
        <v>1433.36</v>
      </c>
      <c r="M78">
        <v>1188.4</v>
      </c>
      <c r="N78">
        <v>687.512</v>
      </c>
      <c r="O78">
        <v>2512.15</v>
      </c>
    </row>
    <row r="79" spans="1:15" ht="15">
      <c r="A79" s="204" t="s">
        <v>19</v>
      </c>
      <c r="L79">
        <v>1908.9</v>
      </c>
      <c r="M79">
        <v>888.712</v>
      </c>
      <c r="N79">
        <v>1661.99</v>
      </c>
      <c r="O79">
        <v>2459.13</v>
      </c>
    </row>
    <row r="80" spans="1:15" ht="15">
      <c r="A80" s="204" t="s">
        <v>290</v>
      </c>
      <c r="F80">
        <v>5374.16</v>
      </c>
      <c r="G80">
        <v>1064.61</v>
      </c>
      <c r="H80">
        <v>3980.6</v>
      </c>
      <c r="I80">
        <v>2866.54</v>
      </c>
      <c r="J80">
        <v>5493.37</v>
      </c>
      <c r="K80">
        <v>3591.38</v>
      </c>
      <c r="L80">
        <v>5583.76</v>
      </c>
      <c r="M80">
        <v>6146.66</v>
      </c>
      <c r="N80">
        <v>8539.29</v>
      </c>
      <c r="O80">
        <v>3719.44</v>
      </c>
    </row>
    <row r="81" spans="1:15" ht="15">
      <c r="A81" s="204" t="s">
        <v>36</v>
      </c>
      <c r="M81">
        <v>825.478</v>
      </c>
      <c r="N81">
        <v>575.7</v>
      </c>
      <c r="O81">
        <v>1614.19</v>
      </c>
    </row>
    <row r="82" spans="1:15" ht="15">
      <c r="A82" s="204" t="s">
        <v>37</v>
      </c>
      <c r="M82">
        <v>266.733</v>
      </c>
      <c r="N82">
        <v>156.26</v>
      </c>
      <c r="O82">
        <v>822.941</v>
      </c>
    </row>
    <row r="83" spans="1:15" ht="15">
      <c r="A83" s="204" t="s">
        <v>103</v>
      </c>
      <c r="K83">
        <v>2109.67</v>
      </c>
      <c r="L83">
        <v>1736.67</v>
      </c>
      <c r="M83">
        <v>4461.09</v>
      </c>
      <c r="N83">
        <v>7417.03</v>
      </c>
      <c r="O83">
        <v>7758.42</v>
      </c>
    </row>
    <row r="84" spans="1:15" ht="15">
      <c r="A84" s="204" t="s">
        <v>76</v>
      </c>
      <c r="N84">
        <v>2126.1</v>
      </c>
      <c r="O84">
        <v>2295.43</v>
      </c>
    </row>
    <row r="85" spans="1:15" ht="15">
      <c r="A85" s="204" t="s">
        <v>291</v>
      </c>
      <c r="M85">
        <v>4024.36</v>
      </c>
      <c r="N85">
        <v>2609.49</v>
      </c>
      <c r="O85">
        <v>2553.4</v>
      </c>
    </row>
    <row r="86" spans="1:15" ht="15">
      <c r="A86" s="204" t="s">
        <v>292</v>
      </c>
      <c r="K86">
        <v>2795.07</v>
      </c>
      <c r="L86">
        <v>3078.98</v>
      </c>
      <c r="M86">
        <v>1385.39</v>
      </c>
      <c r="N86">
        <v>1990.56</v>
      </c>
      <c r="O86">
        <v>1545.93</v>
      </c>
    </row>
    <row r="87" spans="1:15" ht="15">
      <c r="A87" s="204" t="s">
        <v>293</v>
      </c>
      <c r="K87">
        <v>4466.88</v>
      </c>
      <c r="L87">
        <v>2823.79</v>
      </c>
      <c r="M87">
        <v>1792.56</v>
      </c>
      <c r="N87">
        <v>3246.41</v>
      </c>
      <c r="O87">
        <v>1560.51</v>
      </c>
    </row>
    <row r="88" spans="1:15" ht="15">
      <c r="A88" s="204" t="s">
        <v>294</v>
      </c>
      <c r="L88">
        <v>9082.02</v>
      </c>
      <c r="M88">
        <v>15334.8</v>
      </c>
      <c r="N88">
        <v>13970.8</v>
      </c>
      <c r="O88">
        <v>8907</v>
      </c>
    </row>
    <row r="89" spans="1:15" ht="15">
      <c r="A89" s="204" t="s">
        <v>109</v>
      </c>
      <c r="D89">
        <v>248.04</v>
      </c>
      <c r="E89">
        <v>264.779</v>
      </c>
      <c r="F89">
        <v>777.471</v>
      </c>
      <c r="G89">
        <v>3880.61</v>
      </c>
      <c r="H89">
        <v>899.314</v>
      </c>
      <c r="I89">
        <v>2950.71</v>
      </c>
      <c r="J89">
        <v>2274.38</v>
      </c>
      <c r="K89">
        <v>6001.87</v>
      </c>
      <c r="L89">
        <v>6128.1</v>
      </c>
      <c r="M89">
        <v>8599.89</v>
      </c>
      <c r="N89">
        <v>7658.49</v>
      </c>
      <c r="O89">
        <v>8610.14</v>
      </c>
    </row>
    <row r="90" spans="1:15" ht="15">
      <c r="A90" s="204" t="s">
        <v>147</v>
      </c>
      <c r="L90">
        <v>6869.16</v>
      </c>
      <c r="M90">
        <v>13820.8</v>
      </c>
      <c r="N90">
        <v>24350.3</v>
      </c>
      <c r="O90">
        <v>15730.4</v>
      </c>
    </row>
    <row r="91" spans="1:15" ht="15">
      <c r="A91" s="204" t="s">
        <v>87</v>
      </c>
      <c r="G91">
        <v>4838.25</v>
      </c>
      <c r="H91">
        <v>2673.28</v>
      </c>
      <c r="I91">
        <v>2139.8</v>
      </c>
      <c r="J91">
        <v>3705.24</v>
      </c>
      <c r="K91">
        <v>4800.4</v>
      </c>
      <c r="L91">
        <v>4003.71</v>
      </c>
      <c r="M91">
        <v>4026.73</v>
      </c>
      <c r="N91">
        <v>3522.64</v>
      </c>
      <c r="O91">
        <v>4091.58</v>
      </c>
    </row>
    <row r="92" spans="1:15" ht="15">
      <c r="A92" s="204" t="s">
        <v>13</v>
      </c>
      <c r="J92">
        <v>850.906</v>
      </c>
      <c r="K92">
        <v>725.646</v>
      </c>
      <c r="L92">
        <v>467.439</v>
      </c>
      <c r="M92">
        <v>497.828</v>
      </c>
      <c r="N92">
        <v>314.334</v>
      </c>
      <c r="O92">
        <v>996.955</v>
      </c>
    </row>
    <row r="93" spans="1:15" ht="15">
      <c r="A93" s="204" t="s">
        <v>8</v>
      </c>
      <c r="I93">
        <v>726.417</v>
      </c>
      <c r="J93">
        <v>644.971</v>
      </c>
      <c r="K93">
        <v>531.836</v>
      </c>
      <c r="L93">
        <v>719.853</v>
      </c>
      <c r="M93">
        <v>1456.34</v>
      </c>
      <c r="N93">
        <v>850.122</v>
      </c>
      <c r="O93">
        <v>1403.56</v>
      </c>
    </row>
    <row r="94" spans="1:15" ht="15">
      <c r="A94" s="204" t="s">
        <v>101</v>
      </c>
      <c r="C94">
        <v>310.929</v>
      </c>
      <c r="E94">
        <v>416.465</v>
      </c>
      <c r="F94">
        <v>870.031</v>
      </c>
      <c r="G94">
        <v>745.231</v>
      </c>
      <c r="H94">
        <v>1485.55</v>
      </c>
      <c r="I94">
        <v>1273.71</v>
      </c>
      <c r="J94">
        <v>1077.04</v>
      </c>
      <c r="K94">
        <v>1580.56</v>
      </c>
      <c r="L94">
        <v>1325.77</v>
      </c>
      <c r="M94">
        <v>1735.41</v>
      </c>
      <c r="N94">
        <v>2718.83</v>
      </c>
      <c r="O94">
        <v>3383.14</v>
      </c>
    </row>
    <row r="95" spans="1:15" ht="15">
      <c r="A95" s="204" t="s">
        <v>295</v>
      </c>
      <c r="K95">
        <v>1974.83</v>
      </c>
      <c r="L95">
        <v>1928.35</v>
      </c>
      <c r="M95">
        <v>2737.71</v>
      </c>
      <c r="N95">
        <v>1798</v>
      </c>
      <c r="O95">
        <v>2033.67</v>
      </c>
    </row>
    <row r="96" spans="1:15" ht="15">
      <c r="A96" s="204" t="s">
        <v>18</v>
      </c>
      <c r="I96">
        <v>1498.55</v>
      </c>
      <c r="J96">
        <v>1582.89</v>
      </c>
      <c r="K96">
        <v>1761.71</v>
      </c>
      <c r="L96">
        <v>2893.88</v>
      </c>
      <c r="M96">
        <v>1910.8</v>
      </c>
      <c r="N96">
        <v>830.059</v>
      </c>
      <c r="O96">
        <v>1213.35</v>
      </c>
    </row>
    <row r="97" spans="1:15" ht="15">
      <c r="A97" s="204" t="s">
        <v>38</v>
      </c>
      <c r="K97">
        <v>890.014</v>
      </c>
      <c r="L97">
        <v>1149.63</v>
      </c>
      <c r="M97">
        <v>843.891</v>
      </c>
      <c r="N97">
        <v>1087.43</v>
      </c>
      <c r="O97">
        <v>749.065</v>
      </c>
    </row>
    <row r="98" spans="1:15" ht="15">
      <c r="A98" s="204" t="s">
        <v>296</v>
      </c>
      <c r="M98">
        <v>761.968</v>
      </c>
      <c r="N98">
        <v>2209.15</v>
      </c>
      <c r="O98">
        <v>3832.77</v>
      </c>
    </row>
    <row r="99" spans="1:15" ht="15">
      <c r="A99" s="204" t="s">
        <v>99</v>
      </c>
      <c r="I99">
        <v>351.042</v>
      </c>
      <c r="J99">
        <v>2611.07</v>
      </c>
      <c r="K99">
        <v>2679.31</v>
      </c>
      <c r="L99">
        <v>1948.24</v>
      </c>
      <c r="M99">
        <v>13306.9</v>
      </c>
      <c r="N99">
        <v>2543.32</v>
      </c>
      <c r="O99">
        <v>2426.6</v>
      </c>
    </row>
    <row r="100" spans="1:15" ht="15">
      <c r="A100" s="204" t="s">
        <v>30</v>
      </c>
      <c r="K100">
        <v>2918.78</v>
      </c>
      <c r="L100">
        <v>2324.24</v>
      </c>
      <c r="M100">
        <v>3989.87</v>
      </c>
      <c r="N100">
        <v>4578.86</v>
      </c>
      <c r="O100">
        <v>4148.04</v>
      </c>
    </row>
    <row r="101" spans="1:15" ht="15">
      <c r="A101" s="204" t="s">
        <v>40</v>
      </c>
      <c r="C101">
        <v>551.142</v>
      </c>
      <c r="D101">
        <v>1000.05</v>
      </c>
      <c r="E101">
        <v>1769.47</v>
      </c>
      <c r="F101">
        <v>1254.51</v>
      </c>
      <c r="G101">
        <v>553.56</v>
      </c>
      <c r="H101">
        <v>955.025</v>
      </c>
      <c r="I101">
        <v>611.327</v>
      </c>
      <c r="J101">
        <v>2181.01</v>
      </c>
      <c r="K101">
        <v>1384.78</v>
      </c>
      <c r="L101">
        <v>3740.74</v>
      </c>
      <c r="M101">
        <v>4541.93</v>
      </c>
      <c r="N101">
        <v>4637.98</v>
      </c>
      <c r="O101">
        <v>4961.68</v>
      </c>
    </row>
    <row r="102" spans="1:15" ht="15">
      <c r="A102" s="204" t="s">
        <v>65</v>
      </c>
      <c r="I102">
        <v>930.866</v>
      </c>
      <c r="J102">
        <v>1495.29</v>
      </c>
      <c r="K102">
        <v>2421.88</v>
      </c>
      <c r="L102">
        <v>1561.35</v>
      </c>
      <c r="M102">
        <v>2577.59</v>
      </c>
      <c r="N102">
        <v>2043.55</v>
      </c>
      <c r="O102">
        <v>4150.46</v>
      </c>
    </row>
    <row r="103" spans="1:15" ht="15">
      <c r="A103" s="204" t="s">
        <v>24</v>
      </c>
      <c r="G103">
        <v>5660.95</v>
      </c>
      <c r="H103">
        <v>1587.74</v>
      </c>
      <c r="I103">
        <v>1024.88</v>
      </c>
      <c r="J103">
        <v>1040.19</v>
      </c>
      <c r="K103">
        <v>663.446</v>
      </c>
      <c r="L103">
        <v>1099.57</v>
      </c>
      <c r="M103">
        <v>724.825</v>
      </c>
      <c r="N103">
        <v>1067.73</v>
      </c>
      <c r="O103">
        <v>1908.33</v>
      </c>
    </row>
    <row r="104" spans="1:15" ht="15">
      <c r="A104" s="204" t="s">
        <v>83</v>
      </c>
      <c r="K104">
        <v>1093.54</v>
      </c>
      <c r="L104">
        <v>1551.06</v>
      </c>
      <c r="M104">
        <v>1796.38</v>
      </c>
      <c r="N104">
        <v>3622.02</v>
      </c>
      <c r="O104">
        <v>2285.49</v>
      </c>
    </row>
    <row r="105" spans="1:15" ht="15">
      <c r="A105" s="204" t="s">
        <v>28</v>
      </c>
      <c r="G105">
        <v>2343.34</v>
      </c>
      <c r="H105">
        <v>1117.74</v>
      </c>
      <c r="I105">
        <v>575.029</v>
      </c>
      <c r="J105">
        <v>607.234</v>
      </c>
      <c r="K105">
        <v>691.766</v>
      </c>
      <c r="L105">
        <v>745.658</v>
      </c>
      <c r="M105">
        <v>1434.58</v>
      </c>
      <c r="N105">
        <v>1192.96</v>
      </c>
      <c r="O105">
        <v>1970.67</v>
      </c>
    </row>
    <row r="106" spans="1:15" ht="15">
      <c r="A106" s="204" t="s">
        <v>137</v>
      </c>
      <c r="J106">
        <v>11411.6</v>
      </c>
      <c r="K106">
        <v>10659.7</v>
      </c>
      <c r="L106">
        <v>8948.16</v>
      </c>
      <c r="M106">
        <v>8994.83</v>
      </c>
      <c r="N106">
        <v>8050.35</v>
      </c>
      <c r="O106">
        <v>15273.5</v>
      </c>
    </row>
    <row r="107" spans="1:15" ht="15">
      <c r="A107" s="204" t="s">
        <v>297</v>
      </c>
      <c r="L107">
        <v>6768.19</v>
      </c>
      <c r="M107">
        <v>12469.3</v>
      </c>
      <c r="N107">
        <v>4644.14</v>
      </c>
      <c r="O107">
        <v>6853.43</v>
      </c>
    </row>
    <row r="108" spans="1:15" ht="15">
      <c r="A108" s="204" t="s">
        <v>126</v>
      </c>
      <c r="F108">
        <v>3059.99</v>
      </c>
      <c r="G108">
        <v>1805.62</v>
      </c>
      <c r="H108">
        <v>1992.89</v>
      </c>
      <c r="I108">
        <v>2112.02</v>
      </c>
      <c r="J108">
        <v>2508.08</v>
      </c>
      <c r="K108">
        <v>8499.33</v>
      </c>
      <c r="L108">
        <v>2358.24</v>
      </c>
      <c r="M108">
        <v>3728.99</v>
      </c>
      <c r="N108">
        <v>2910.65</v>
      </c>
      <c r="O108">
        <v>4881.81</v>
      </c>
    </row>
    <row r="109" spans="1:15" ht="15">
      <c r="A109" s="204" t="s">
        <v>57</v>
      </c>
      <c r="L109">
        <v>3768.96</v>
      </c>
      <c r="M109">
        <v>2099.62</v>
      </c>
      <c r="N109">
        <v>2554.68</v>
      </c>
      <c r="O109">
        <v>2678.1</v>
      </c>
    </row>
    <row r="110" spans="1:15" ht="15">
      <c r="A110" s="204" t="s">
        <v>14</v>
      </c>
      <c r="H110">
        <v>676.347</v>
      </c>
      <c r="I110">
        <v>589.774</v>
      </c>
      <c r="J110">
        <v>1044.12</v>
      </c>
      <c r="K110">
        <v>651.942</v>
      </c>
      <c r="L110">
        <v>286.004</v>
      </c>
      <c r="M110">
        <v>657.326</v>
      </c>
      <c r="N110">
        <v>675.669</v>
      </c>
      <c r="O110">
        <v>556.928</v>
      </c>
    </row>
    <row r="111" spans="1:15" ht="15">
      <c r="A111" s="204" t="s">
        <v>20</v>
      </c>
      <c r="M111">
        <v>796.598</v>
      </c>
      <c r="N111">
        <v>790.291</v>
      </c>
      <c r="O111">
        <v>608.894</v>
      </c>
    </row>
    <row r="112" spans="1:15" ht="15">
      <c r="A112" s="204" t="s">
        <v>145</v>
      </c>
      <c r="L112">
        <v>6580.05</v>
      </c>
      <c r="M112">
        <v>5464.03</v>
      </c>
      <c r="N112">
        <v>3357.57</v>
      </c>
      <c r="O112">
        <v>3951.11</v>
      </c>
    </row>
    <row r="113" spans="1:15" ht="15">
      <c r="A113" s="204" t="s">
        <v>298</v>
      </c>
      <c r="K113">
        <v>716.698</v>
      </c>
      <c r="L113">
        <v>796.242</v>
      </c>
      <c r="M113">
        <v>1439.92</v>
      </c>
      <c r="N113">
        <v>1303.71</v>
      </c>
      <c r="O113">
        <v>1675.35</v>
      </c>
    </row>
    <row r="114" spans="1:15" ht="15">
      <c r="A114" s="204" t="s">
        <v>45</v>
      </c>
      <c r="G114">
        <v>3243.25</v>
      </c>
      <c r="H114">
        <v>1262.33</v>
      </c>
      <c r="I114">
        <v>754.267</v>
      </c>
      <c r="J114">
        <v>1860.85</v>
      </c>
      <c r="K114">
        <v>1330.63</v>
      </c>
      <c r="L114">
        <v>1134.97</v>
      </c>
      <c r="M114">
        <v>1747.7</v>
      </c>
      <c r="N114">
        <v>2148.93</v>
      </c>
      <c r="O114">
        <v>3095.92</v>
      </c>
    </row>
    <row r="115" spans="1:15" ht="15">
      <c r="A115" s="204" t="s">
        <v>49</v>
      </c>
      <c r="J115">
        <v>769.172</v>
      </c>
      <c r="K115">
        <v>1119.26</v>
      </c>
      <c r="L115">
        <v>1787.93</v>
      </c>
      <c r="M115">
        <v>1825.36</v>
      </c>
      <c r="N115">
        <v>1869.68</v>
      </c>
      <c r="O115">
        <v>1916.07</v>
      </c>
    </row>
    <row r="116" spans="1:15" ht="15">
      <c r="A116" s="204" t="s">
        <v>89</v>
      </c>
      <c r="J116">
        <v>8534.01</v>
      </c>
      <c r="K116">
        <v>3169.37</v>
      </c>
      <c r="L116">
        <v>3707.08</v>
      </c>
      <c r="M116">
        <v>4547.91</v>
      </c>
      <c r="N116">
        <v>2923.82</v>
      </c>
      <c r="O116">
        <v>2397.16</v>
      </c>
    </row>
    <row r="117" spans="1:15" ht="15">
      <c r="A117" s="204" t="s">
        <v>299</v>
      </c>
      <c r="O117">
        <v>4187.96</v>
      </c>
    </row>
    <row r="118" spans="1:15" ht="15">
      <c r="A118" s="204" t="s">
        <v>72</v>
      </c>
      <c r="I118">
        <v>563.328</v>
      </c>
      <c r="J118">
        <v>1893.88</v>
      </c>
      <c r="K118">
        <v>2082.34</v>
      </c>
      <c r="L118">
        <v>2787.81</v>
      </c>
      <c r="M118">
        <v>5917.1</v>
      </c>
      <c r="N118">
        <v>6556.52</v>
      </c>
      <c r="O118">
        <v>3672.81</v>
      </c>
    </row>
    <row r="119" spans="1:15" ht="15">
      <c r="A119" s="204" t="s">
        <v>77</v>
      </c>
      <c r="L119">
        <v>3136.89</v>
      </c>
      <c r="M119">
        <v>2362.03</v>
      </c>
      <c r="N119">
        <v>2765.86</v>
      </c>
      <c r="O119">
        <v>4162.51</v>
      </c>
    </row>
    <row r="120" spans="1:15" ht="15">
      <c r="A120" s="204" t="s">
        <v>70</v>
      </c>
      <c r="K120">
        <v>812.118</v>
      </c>
      <c r="L120">
        <v>1045.96</v>
      </c>
      <c r="M120">
        <v>802.715</v>
      </c>
      <c r="N120">
        <v>1648.1</v>
      </c>
      <c r="O120">
        <v>1805.61</v>
      </c>
    </row>
    <row r="121" spans="1:15" ht="15">
      <c r="A121" s="204" t="s">
        <v>108</v>
      </c>
      <c r="E121">
        <v>1018.91</v>
      </c>
      <c r="F121">
        <v>3884.35</v>
      </c>
      <c r="G121">
        <v>3632.07</v>
      </c>
      <c r="H121">
        <v>6851.89</v>
      </c>
      <c r="I121">
        <v>2427.43</v>
      </c>
      <c r="J121">
        <v>5946.15</v>
      </c>
      <c r="K121">
        <v>5691.04</v>
      </c>
      <c r="L121">
        <v>6221.63</v>
      </c>
      <c r="M121">
        <v>6329.29</v>
      </c>
      <c r="N121">
        <v>10131.8</v>
      </c>
      <c r="O121">
        <v>9533.29</v>
      </c>
    </row>
    <row r="122" spans="1:15" ht="15">
      <c r="A122" s="204" t="s">
        <v>119</v>
      </c>
      <c r="D122">
        <v>587.803</v>
      </c>
      <c r="E122">
        <v>1866.89</v>
      </c>
      <c r="F122">
        <v>3464.13</v>
      </c>
      <c r="G122">
        <v>4469.42</v>
      </c>
      <c r="H122">
        <v>2325.75</v>
      </c>
      <c r="I122">
        <v>2428.67</v>
      </c>
      <c r="J122">
        <v>8968.98</v>
      </c>
      <c r="K122">
        <v>5575.09</v>
      </c>
      <c r="L122">
        <v>7410.93</v>
      </c>
      <c r="M122">
        <v>6045.01</v>
      </c>
      <c r="N122">
        <v>6964.11</v>
      </c>
      <c r="O122">
        <v>2362.61</v>
      </c>
    </row>
    <row r="123" spans="1:15" ht="15">
      <c r="A123" s="204" t="s">
        <v>300</v>
      </c>
      <c r="L123">
        <v>4980.68</v>
      </c>
      <c r="M123">
        <v>4966.41</v>
      </c>
      <c r="N123">
        <v>4682.21</v>
      </c>
      <c r="O123">
        <v>9079.93</v>
      </c>
    </row>
    <row r="124" spans="1:15" ht="15">
      <c r="A124" s="204" t="s">
        <v>301</v>
      </c>
      <c r="L124">
        <v>5521.13</v>
      </c>
      <c r="M124">
        <v>5061.81</v>
      </c>
      <c r="N124">
        <v>7100.41</v>
      </c>
      <c r="O124">
        <v>6749.6</v>
      </c>
    </row>
    <row r="125" spans="1:15" ht="15">
      <c r="A125" s="204" t="s">
        <v>93</v>
      </c>
      <c r="L125">
        <v>2948.19</v>
      </c>
      <c r="M125">
        <v>3816.67</v>
      </c>
      <c r="N125">
        <v>6400.13</v>
      </c>
      <c r="O125">
        <v>3590.53</v>
      </c>
    </row>
    <row r="126" spans="1:15" ht="15">
      <c r="A126" s="204" t="s">
        <v>100</v>
      </c>
      <c r="B126">
        <v>100.141</v>
      </c>
      <c r="C126">
        <v>121.787</v>
      </c>
      <c r="D126">
        <v>125.728</v>
      </c>
      <c r="E126">
        <v>926.999</v>
      </c>
      <c r="F126">
        <v>1225.55</v>
      </c>
      <c r="G126">
        <v>2988.41</v>
      </c>
      <c r="H126">
        <v>2592.48</v>
      </c>
      <c r="I126">
        <v>1918.32</v>
      </c>
      <c r="J126">
        <v>2592.87</v>
      </c>
      <c r="K126">
        <v>2279.95</v>
      </c>
      <c r="L126">
        <v>2096.81</v>
      </c>
      <c r="M126">
        <v>2591.54</v>
      </c>
      <c r="N126">
        <v>2760.11</v>
      </c>
      <c r="O126">
        <v>4425.13</v>
      </c>
    </row>
    <row r="127" spans="1:15" ht="15">
      <c r="A127" s="204" t="s">
        <v>27</v>
      </c>
      <c r="I127">
        <v>1458.72</v>
      </c>
      <c r="J127">
        <v>930.3</v>
      </c>
      <c r="K127">
        <v>679.212</v>
      </c>
      <c r="L127">
        <v>1098.48</v>
      </c>
      <c r="M127">
        <v>963.762</v>
      </c>
      <c r="N127">
        <v>671.603</v>
      </c>
      <c r="O127">
        <v>1350.01</v>
      </c>
    </row>
    <row r="128" spans="1:15" ht="15">
      <c r="A128" s="204" t="s">
        <v>302</v>
      </c>
      <c r="K128">
        <v>3880</v>
      </c>
      <c r="L128">
        <v>7907.13</v>
      </c>
      <c r="M128">
        <v>8295.07</v>
      </c>
      <c r="N128">
        <v>8926.05</v>
      </c>
      <c r="O128">
        <v>5549.44</v>
      </c>
    </row>
    <row r="129" spans="1:15" ht="15">
      <c r="A129" s="204" t="s">
        <v>111</v>
      </c>
      <c r="K129">
        <v>1264.68</v>
      </c>
      <c r="L129">
        <v>3291.31</v>
      </c>
      <c r="M129">
        <v>3978.87</v>
      </c>
      <c r="N129">
        <v>4052.07</v>
      </c>
      <c r="O129">
        <v>5234.24</v>
      </c>
    </row>
    <row r="130" spans="1:15" ht="15">
      <c r="A130" s="204" t="s">
        <v>32</v>
      </c>
      <c r="H130">
        <v>4412.61</v>
      </c>
      <c r="I130">
        <v>2041.72</v>
      </c>
      <c r="J130">
        <v>2444.53</v>
      </c>
      <c r="K130">
        <v>3085.82</v>
      </c>
      <c r="L130">
        <v>2664.95</v>
      </c>
      <c r="M130">
        <v>2797.99</v>
      </c>
      <c r="N130">
        <v>4245.46</v>
      </c>
      <c r="O130">
        <v>1671.33</v>
      </c>
    </row>
    <row r="131" spans="1:15" ht="15">
      <c r="A131" s="204" t="s">
        <v>303</v>
      </c>
      <c r="N131">
        <v>4092.74</v>
      </c>
      <c r="O131">
        <v>4284.93</v>
      </c>
    </row>
    <row r="132" spans="1:15" ht="15">
      <c r="A132" s="204" t="s">
        <v>304</v>
      </c>
      <c r="M132">
        <v>2147.69</v>
      </c>
      <c r="N132">
        <v>3257.63</v>
      </c>
      <c r="O132">
        <v>2293.77</v>
      </c>
    </row>
    <row r="133" spans="1:15" ht="15">
      <c r="A133" s="204" t="s">
        <v>7</v>
      </c>
      <c r="K133">
        <v>1709.49</v>
      </c>
      <c r="L133">
        <v>932.218</v>
      </c>
      <c r="M133">
        <v>2270.11</v>
      </c>
      <c r="N133">
        <v>2371.18</v>
      </c>
      <c r="O133">
        <v>2622.08</v>
      </c>
    </row>
    <row r="134" spans="1:15" ht="15">
      <c r="A134" s="204" t="s">
        <v>127</v>
      </c>
      <c r="E134">
        <v>1371</v>
      </c>
      <c r="F134">
        <v>1807.16</v>
      </c>
      <c r="G134">
        <v>1759.82</v>
      </c>
      <c r="H134">
        <v>2405.31</v>
      </c>
      <c r="I134">
        <v>1948.28</v>
      </c>
      <c r="J134">
        <v>5110.74</v>
      </c>
      <c r="K134">
        <v>7868.88</v>
      </c>
      <c r="L134">
        <v>8374.64</v>
      </c>
      <c r="M134">
        <v>5608.49</v>
      </c>
      <c r="N134">
        <v>7649.32</v>
      </c>
      <c r="O134">
        <v>8173.12</v>
      </c>
    </row>
    <row r="135" spans="1:15" ht="15">
      <c r="A135" s="204" t="s">
        <v>305</v>
      </c>
      <c r="C135">
        <v>947.08</v>
      </c>
      <c r="D135">
        <v>1092.35</v>
      </c>
      <c r="E135">
        <v>3030.53</v>
      </c>
      <c r="F135">
        <v>9267.38</v>
      </c>
      <c r="G135">
        <v>6050.45</v>
      </c>
      <c r="H135">
        <v>2629.93</v>
      </c>
      <c r="I135">
        <v>2889.05</v>
      </c>
      <c r="J135">
        <v>15644.1</v>
      </c>
      <c r="K135">
        <v>7053.64</v>
      </c>
      <c r="L135">
        <v>10374.6</v>
      </c>
      <c r="M135">
        <v>9442.73</v>
      </c>
      <c r="N135">
        <v>5526.4</v>
      </c>
      <c r="O135">
        <v>17342.7</v>
      </c>
    </row>
    <row r="136" spans="1:15" ht="15">
      <c r="A136" s="204" t="s">
        <v>121</v>
      </c>
      <c r="J136">
        <v>5428.61</v>
      </c>
      <c r="K136">
        <v>5727.57</v>
      </c>
      <c r="L136">
        <v>6520.34</v>
      </c>
      <c r="M136">
        <v>2230.43</v>
      </c>
      <c r="N136">
        <v>1956.09</v>
      </c>
      <c r="O136">
        <v>10336.8</v>
      </c>
    </row>
    <row r="137" spans="1:15" ht="15">
      <c r="A137" s="204" t="s">
        <v>306</v>
      </c>
      <c r="O137">
        <v>3971.22</v>
      </c>
    </row>
    <row r="138" spans="1:15" ht="15">
      <c r="A138" s="204" t="s">
        <v>105</v>
      </c>
      <c r="I138">
        <v>723.232</v>
      </c>
      <c r="J138">
        <v>753.308</v>
      </c>
      <c r="K138">
        <v>633.807</v>
      </c>
      <c r="L138">
        <v>1244.42</v>
      </c>
      <c r="M138">
        <v>2351.26</v>
      </c>
      <c r="N138">
        <v>2395.56</v>
      </c>
      <c r="O138">
        <v>3258.73</v>
      </c>
    </row>
    <row r="139" spans="1:15" ht="15">
      <c r="A139" s="204" t="s">
        <v>124</v>
      </c>
      <c r="J139">
        <v>5093.08</v>
      </c>
      <c r="K139">
        <v>3187.47</v>
      </c>
      <c r="L139">
        <v>4128.2</v>
      </c>
      <c r="M139">
        <v>4300.56</v>
      </c>
      <c r="N139">
        <v>2985.83</v>
      </c>
      <c r="O139">
        <v>2489.55</v>
      </c>
    </row>
    <row r="140" spans="1:15" ht="15">
      <c r="A140" s="204" t="s">
        <v>63</v>
      </c>
      <c r="K140">
        <v>3044.47</v>
      </c>
      <c r="L140">
        <v>3627.08</v>
      </c>
      <c r="M140">
        <v>2757.53</v>
      </c>
      <c r="N140">
        <v>2522.21</v>
      </c>
      <c r="O140">
        <v>3265.26</v>
      </c>
    </row>
    <row r="141" spans="1:15" ht="15">
      <c r="A141" s="204" t="s">
        <v>41</v>
      </c>
      <c r="J141">
        <v>755.279</v>
      </c>
      <c r="K141">
        <v>1416.49</v>
      </c>
      <c r="L141">
        <v>1635.99</v>
      </c>
      <c r="M141">
        <v>1466.22</v>
      </c>
      <c r="N141">
        <v>966.551</v>
      </c>
      <c r="O141">
        <v>1769.7</v>
      </c>
    </row>
    <row r="142" spans="1:15" ht="15">
      <c r="A142" s="204" t="s">
        <v>307</v>
      </c>
      <c r="K142">
        <v>454.424</v>
      </c>
      <c r="L142">
        <v>207.484</v>
      </c>
      <c r="M142">
        <v>339.786</v>
      </c>
      <c r="N142">
        <v>706.198</v>
      </c>
      <c r="O142">
        <v>2132.71</v>
      </c>
    </row>
    <row r="143" spans="1:15" ht="15">
      <c r="A143" s="204" t="s">
        <v>128</v>
      </c>
      <c r="K143">
        <v>21131.8</v>
      </c>
      <c r="L143">
        <v>6767.94</v>
      </c>
      <c r="M143">
        <v>15978.9</v>
      </c>
      <c r="N143">
        <v>24555.2</v>
      </c>
      <c r="O143">
        <v>8119.09</v>
      </c>
    </row>
    <row r="144" spans="1:15" ht="15">
      <c r="A144" s="204" t="s">
        <v>140</v>
      </c>
      <c r="B144">
        <v>2405.45</v>
      </c>
      <c r="C144">
        <v>2817.73</v>
      </c>
      <c r="E144">
        <v>2986.03</v>
      </c>
      <c r="F144">
        <v>5080.77</v>
      </c>
      <c r="G144">
        <v>10894.2</v>
      </c>
      <c r="H144">
        <v>9534.93</v>
      </c>
      <c r="I144">
        <v>3051.8</v>
      </c>
      <c r="J144">
        <v>12449.7</v>
      </c>
      <c r="K144">
        <v>11890.8</v>
      </c>
      <c r="L144">
        <v>10177.9</v>
      </c>
      <c r="M144">
        <v>21447.1</v>
      </c>
      <c r="N144">
        <v>18625.4</v>
      </c>
      <c r="O144">
        <v>13386.9</v>
      </c>
    </row>
    <row r="145" spans="1:15" ht="15">
      <c r="A145" s="204" t="s">
        <v>59</v>
      </c>
      <c r="M145">
        <v>2828.12</v>
      </c>
      <c r="N145">
        <v>2160.3</v>
      </c>
      <c r="O145">
        <v>2927.64</v>
      </c>
    </row>
    <row r="146" spans="1:15" ht="15">
      <c r="A146" s="204" t="s">
        <v>308</v>
      </c>
      <c r="B146">
        <v>121.892</v>
      </c>
      <c r="F146">
        <v>4440.25</v>
      </c>
      <c r="G146">
        <v>4998.86</v>
      </c>
      <c r="H146">
        <v>3369.99</v>
      </c>
      <c r="I146">
        <v>1556.48</v>
      </c>
      <c r="J146">
        <v>8947.28</v>
      </c>
      <c r="K146">
        <v>7391.35</v>
      </c>
      <c r="L146">
        <v>10841.1</v>
      </c>
      <c r="M146">
        <v>4809.11</v>
      </c>
      <c r="N146">
        <v>9914.8</v>
      </c>
      <c r="O146">
        <v>9997.01</v>
      </c>
    </row>
    <row r="147" spans="1:15" ht="15">
      <c r="A147" s="204" t="s">
        <v>22</v>
      </c>
      <c r="N147">
        <v>520.283</v>
      </c>
      <c r="O147">
        <v>1573.43</v>
      </c>
    </row>
    <row r="148" spans="1:15" ht="15">
      <c r="A148" s="204" t="s">
        <v>9</v>
      </c>
      <c r="G148">
        <v>2360.55</v>
      </c>
      <c r="H148">
        <v>805.353</v>
      </c>
      <c r="I148">
        <v>443.926</v>
      </c>
      <c r="J148">
        <v>370.775</v>
      </c>
      <c r="K148">
        <v>1036.29</v>
      </c>
      <c r="L148">
        <v>1046.98</v>
      </c>
      <c r="M148">
        <v>538.971</v>
      </c>
      <c r="N148">
        <v>1128.29</v>
      </c>
      <c r="O148">
        <v>2369.4</v>
      </c>
    </row>
    <row r="149" spans="1:15" ht="15">
      <c r="A149" s="204" t="s">
        <v>94</v>
      </c>
      <c r="K149">
        <v>1594.42</v>
      </c>
      <c r="L149">
        <v>2459.17</v>
      </c>
      <c r="M149">
        <v>2109.9</v>
      </c>
      <c r="N149">
        <v>3178.06</v>
      </c>
      <c r="O149">
        <v>2849.56</v>
      </c>
    </row>
    <row r="150" spans="1:15" ht="15">
      <c r="A150" s="204" t="s">
        <v>33</v>
      </c>
      <c r="J150">
        <v>1301.43</v>
      </c>
      <c r="K150">
        <v>844.557</v>
      </c>
      <c r="L150">
        <v>596.16</v>
      </c>
      <c r="M150">
        <v>660.725</v>
      </c>
      <c r="N150">
        <v>775.578</v>
      </c>
      <c r="O150">
        <v>1101.85</v>
      </c>
    </row>
    <row r="151" spans="1:15" ht="15">
      <c r="A151" s="204" t="s">
        <v>92</v>
      </c>
      <c r="G151">
        <v>9304.59</v>
      </c>
      <c r="H151">
        <v>2723.55</v>
      </c>
      <c r="I151">
        <v>1968.99</v>
      </c>
      <c r="J151">
        <v>4638.12</v>
      </c>
      <c r="K151">
        <v>1889.59</v>
      </c>
      <c r="L151">
        <v>2276.24</v>
      </c>
      <c r="M151">
        <v>11432.7</v>
      </c>
      <c r="N151">
        <v>4924.63</v>
      </c>
      <c r="O151">
        <v>5736.7</v>
      </c>
    </row>
    <row r="152" spans="1:15" ht="15">
      <c r="A152" s="204" t="s">
        <v>86</v>
      </c>
      <c r="I152">
        <v>3210.08</v>
      </c>
      <c r="J152">
        <v>3184.79</v>
      </c>
      <c r="K152">
        <v>3081.63</v>
      </c>
      <c r="L152">
        <v>2432.29</v>
      </c>
      <c r="M152">
        <v>3597.65</v>
      </c>
      <c r="N152">
        <v>2926.84</v>
      </c>
      <c r="O152">
        <v>2592.76</v>
      </c>
    </row>
    <row r="153" spans="1:15" ht="15">
      <c r="A153" s="204" t="s">
        <v>309</v>
      </c>
      <c r="K153">
        <v>397.11</v>
      </c>
      <c r="L153">
        <v>553.075</v>
      </c>
      <c r="M153">
        <v>1373.46</v>
      </c>
      <c r="N153">
        <v>1835.85</v>
      </c>
      <c r="O153">
        <v>3495.61</v>
      </c>
    </row>
    <row r="154" spans="1:15" ht="15">
      <c r="A154" s="204" t="s">
        <v>29</v>
      </c>
      <c r="F154">
        <v>1486.3</v>
      </c>
      <c r="G154">
        <v>1698.21</v>
      </c>
      <c r="H154">
        <v>2806.51</v>
      </c>
      <c r="I154">
        <v>1263.99</v>
      </c>
      <c r="J154">
        <v>1295.66</v>
      </c>
      <c r="K154">
        <v>1362.64</v>
      </c>
      <c r="L154">
        <v>1250.82</v>
      </c>
      <c r="M154">
        <v>936.021</v>
      </c>
      <c r="N154">
        <v>2573.24</v>
      </c>
      <c r="O154">
        <v>1870.99</v>
      </c>
    </row>
    <row r="155" spans="1:15" ht="15">
      <c r="A155" s="204" t="s">
        <v>79</v>
      </c>
      <c r="C155">
        <v>303.002</v>
      </c>
      <c r="D155">
        <v>437.53</v>
      </c>
      <c r="E155">
        <v>510.398</v>
      </c>
      <c r="F155">
        <v>1229.18</v>
      </c>
      <c r="G155">
        <v>1247.65</v>
      </c>
      <c r="H155">
        <v>634.138</v>
      </c>
      <c r="I155">
        <v>882.936</v>
      </c>
      <c r="J155">
        <v>2444.13</v>
      </c>
      <c r="K155">
        <v>2360.49</v>
      </c>
      <c r="L155">
        <v>3892.81</v>
      </c>
      <c r="M155">
        <v>3580.98</v>
      </c>
      <c r="N155">
        <v>2579.58</v>
      </c>
      <c r="O155">
        <v>2638.56</v>
      </c>
    </row>
    <row r="156" spans="1:15" ht="15">
      <c r="A156" s="204" t="s">
        <v>125</v>
      </c>
      <c r="K156">
        <v>906.804</v>
      </c>
      <c r="L156">
        <v>1650.56</v>
      </c>
      <c r="M156">
        <v>3910.27</v>
      </c>
      <c r="N156">
        <v>2611.55</v>
      </c>
      <c r="O156">
        <v>6097.48</v>
      </c>
    </row>
    <row r="157" spans="1:15" ht="15">
      <c r="A157" s="204" t="s">
        <v>130</v>
      </c>
      <c r="C157">
        <v>684.566</v>
      </c>
      <c r="E157">
        <v>3219.5</v>
      </c>
      <c r="F157">
        <v>5365.28</v>
      </c>
      <c r="G157">
        <v>8152.29</v>
      </c>
      <c r="H157">
        <v>12573</v>
      </c>
      <c r="J157">
        <v>12107.7</v>
      </c>
      <c r="K157">
        <v>6751.2</v>
      </c>
      <c r="L157">
        <v>7620.1</v>
      </c>
      <c r="M157">
        <v>8630.18</v>
      </c>
      <c r="N157">
        <v>6138.8</v>
      </c>
      <c r="O157">
        <v>4774.17</v>
      </c>
    </row>
    <row r="158" spans="1:15" ht="15">
      <c r="A158" s="204" t="s">
        <v>310</v>
      </c>
      <c r="B158">
        <v>2312.97</v>
      </c>
      <c r="C158">
        <v>2616.19</v>
      </c>
      <c r="D158">
        <v>2487.62</v>
      </c>
      <c r="E158">
        <v>3704.19</v>
      </c>
      <c r="F158">
        <v>7725.54</v>
      </c>
      <c r="G158">
        <v>6791.78</v>
      </c>
      <c r="H158">
        <v>7492.17</v>
      </c>
      <c r="I158">
        <v>5009.68</v>
      </c>
      <c r="J158">
        <v>12512.2</v>
      </c>
      <c r="K158">
        <v>10644.7</v>
      </c>
      <c r="L158">
        <v>12415.2</v>
      </c>
      <c r="M158">
        <v>10900.8</v>
      </c>
      <c r="N158">
        <v>12119</v>
      </c>
      <c r="O158">
        <v>12957.7</v>
      </c>
    </row>
    <row r="159" spans="1:15" ht="15">
      <c r="A159" s="204" t="s">
        <v>97</v>
      </c>
      <c r="I159">
        <v>747.612</v>
      </c>
      <c r="J159">
        <v>2151.64</v>
      </c>
      <c r="K159">
        <v>1782.29</v>
      </c>
      <c r="L159">
        <v>941.652</v>
      </c>
      <c r="M159">
        <v>1414.75</v>
      </c>
      <c r="N159">
        <v>1866.98</v>
      </c>
      <c r="O159">
        <v>1719.3</v>
      </c>
    </row>
    <row r="160" spans="1:15" ht="15">
      <c r="A160" s="204" t="s">
        <v>35</v>
      </c>
      <c r="M160">
        <v>570.828</v>
      </c>
      <c r="N160">
        <v>350.99</v>
      </c>
      <c r="O160">
        <v>2197.76</v>
      </c>
    </row>
    <row r="161" spans="1:15" ht="15">
      <c r="A161" s="204" t="s">
        <v>74</v>
      </c>
      <c r="K161">
        <v>3354.7</v>
      </c>
      <c r="L161">
        <v>2900.06</v>
      </c>
      <c r="M161">
        <v>4198.86</v>
      </c>
      <c r="N161">
        <v>4022.98</v>
      </c>
      <c r="O161">
        <v>4223.33</v>
      </c>
    </row>
    <row r="162" spans="1:15" ht="15">
      <c r="A162" s="204" t="s">
        <v>52</v>
      </c>
      <c r="J162">
        <v>1354.02</v>
      </c>
      <c r="K162">
        <v>2046.82</v>
      </c>
      <c r="L162">
        <v>5094.64</v>
      </c>
      <c r="M162">
        <v>1974.17</v>
      </c>
      <c r="N162">
        <v>3117.99</v>
      </c>
      <c r="O162">
        <v>4085.71</v>
      </c>
    </row>
    <row r="163" spans="1:15" ht="15">
      <c r="A163" s="204" t="s">
        <v>16</v>
      </c>
      <c r="O163">
        <v>1665.18</v>
      </c>
    </row>
    <row r="164" spans="1:15" ht="15">
      <c r="A164" s="204" t="s">
        <v>15</v>
      </c>
      <c r="M164">
        <v>612.735</v>
      </c>
      <c r="N164">
        <v>647.695</v>
      </c>
      <c r="O164">
        <v>590.269</v>
      </c>
    </row>
    <row r="165" spans="1:15" ht="15">
      <c r="A165" s="204" t="s">
        <v>51</v>
      </c>
      <c r="K165">
        <v>886.118</v>
      </c>
      <c r="L165">
        <v>758.412</v>
      </c>
      <c r="M165">
        <v>437.132</v>
      </c>
      <c r="N165">
        <v>567.624</v>
      </c>
      <c r="O165">
        <v>1521.16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economics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saamah abdallah</dc:creator>
  <cp:keywords/>
  <dc:description/>
  <cp:lastModifiedBy>amberzeb</cp:lastModifiedBy>
  <dcterms:created xsi:type="dcterms:W3CDTF">2006-06-23T15:18:32Z</dcterms:created>
  <dcterms:modified xsi:type="dcterms:W3CDTF">2012-01-21T01:20:19Z</dcterms:modified>
  <cp:category/>
  <cp:version/>
  <cp:contentType/>
  <cp:contentStatus/>
</cp:coreProperties>
</file>